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havyagakhar\Desktop\Kinesiology in Action\22July\"/>
    </mc:Choice>
  </mc:AlternateContent>
  <bookViews>
    <workbookView xWindow="0" yWindow="0" windowWidth="20490" windowHeight="7755" activeTab="1"/>
  </bookViews>
  <sheets>
    <sheet name="Defect Matrix" sheetId="1" r:id="rId1"/>
    <sheet name="Defect Sheet" sheetId="2" r:id="rId2"/>
  </sheets>
  <definedNames>
    <definedName name="_xlnm._FilterDatabase" localSheetId="1" hidden="1">'Defect Sheet'!$A$1:$K$133</definedName>
    <definedName name="Excel_BuiltIn__FilterDatabase">'Defect Sheet'!$A$1:$G$1</definedName>
  </definedNames>
  <calcPr calcId="152511"/>
</workbook>
</file>

<file path=xl/calcChain.xml><?xml version="1.0" encoding="utf-8"?>
<calcChain xmlns="http://schemas.openxmlformats.org/spreadsheetml/2006/main">
  <c r="I61" i="2" l="1"/>
  <c r="I55" i="2"/>
  <c r="I54" i="2"/>
  <c r="I53" i="2"/>
  <c r="I52" i="2"/>
  <c r="I51" i="2"/>
  <c r="I50" i="2"/>
  <c r="I49" i="2"/>
  <c r="I46" i="2"/>
  <c r="I45" i="2"/>
  <c r="I43" i="2"/>
  <c r="I42" i="2"/>
  <c r="I41" i="2"/>
  <c r="I40" i="2"/>
  <c r="I39" i="2"/>
  <c r="I38" i="2"/>
  <c r="I37" i="2"/>
  <c r="I36" i="2"/>
  <c r="I35" i="2"/>
  <c r="I34" i="2"/>
  <c r="I33" i="2"/>
  <c r="I32" i="2"/>
  <c r="I31" i="2"/>
  <c r="I30" i="2"/>
  <c r="I27" i="2"/>
  <c r="I26" i="2"/>
  <c r="I24" i="2"/>
  <c r="I23" i="2"/>
  <c r="I21" i="2"/>
  <c r="I20" i="2"/>
  <c r="I19" i="2"/>
  <c r="I18" i="2"/>
  <c r="I17" i="2"/>
  <c r="I16" i="2"/>
  <c r="I14" i="2"/>
  <c r="I13" i="2"/>
  <c r="I12" i="2"/>
  <c r="I11" i="2"/>
  <c r="I10" i="2"/>
  <c r="I8" i="2"/>
  <c r="I7" i="2"/>
  <c r="I6" i="2"/>
  <c r="I5" i="2"/>
  <c r="I4" i="2"/>
  <c r="I2" i="2"/>
</calcChain>
</file>

<file path=xl/sharedStrings.xml><?xml version="1.0" encoding="utf-8"?>
<sst xmlns="http://schemas.openxmlformats.org/spreadsheetml/2006/main" count="1099" uniqueCount="569">
  <si>
    <t>Bug ID</t>
  </si>
  <si>
    <t>Current Status</t>
  </si>
  <si>
    <t>Defect type</t>
  </si>
  <si>
    <t>Environment</t>
  </si>
  <si>
    <t>Synopsis/ Headline</t>
  </si>
  <si>
    <t>Instances (if any)</t>
  </si>
  <si>
    <t>Description</t>
  </si>
  <si>
    <t>Priority</t>
  </si>
  <si>
    <t>Screenshot/Screencast</t>
  </si>
  <si>
    <t>QA Observations</t>
  </si>
  <si>
    <t>FAD comments</t>
  </si>
  <si>
    <t>BUG_01</t>
  </si>
  <si>
    <t>Open</t>
  </si>
  <si>
    <t>Improvement</t>
  </si>
  <si>
    <t>OS: Win 10, Win 8, Win 7, MAC 10.10, iOS 8, Android 5.0, Android 4.4
Browser: Chrome, MS Edge, IE11, Safari, Android Stock</t>
  </si>
  <si>
    <t>Improvement &gt; Kinesiology in Action &gt; Instructor/
Student &gt; My Account &gt; There should be some validations for the
‘Password’ field as user is able to set the password even using 1 character</t>
  </si>
  <si>
    <t>1. Student &gt; No validation on the 'Password' filed on student's 'My Account' page
2. Instructor &gt; 'My Account &gt; No validation on the 'Password' filed on Instructor's 'My Account' page</t>
  </si>
  <si>
    <t>Pre-Requisite: User has successfully registered as a
student/Instructor
Steps to reproduce: 
1. Launch the URL : www.kinesiologyinaction.com
2. Verify that the application’s landing page
appears
3. Click on the ‘Login/Join’ button and verify that
the user gets navigate to the ‘Login/Join’ page
4. Login with valid user credentials: ( say :
student :  bhavyagakhar@qainfotech.net/password)
5. Verify that the student dashboard appears
6. Click on the 'username' dropdown in the top left corner
and click on the ‘ My Account’ link 
7. Verify that the user gets navigated to the ‘My
Account’ page
8. Now enter only 1 character in the ‘New password’
and ‘Confirm Password’ fields
9. Click on the ‘Save’ button and verify the ‘Alert
Message’ (i.e. My Account successfully updated.)
Actual Result: Application allows user to add a password
even with 1 character and there is no validation on the password field.
Refer to the attached screen cast &lt;&lt; http://screencast.com/t/0ZSUFfHFBgiX&gt;&gt;
Expected Result: There should be some validations for the
‘Password’ field in order to increase the security of the application. Say: The
‘password’ field should have following validations: 
1. Password must be from 6 to 17 characters long. 
2. It can include letters, numbers only  
3.Password is case sensitive</t>
  </si>
  <si>
    <t>Major</t>
  </si>
  <si>
    <t>suggested improvement for future consideration. No action required at this time</t>
  </si>
  <si>
    <t>BUG_02</t>
  </si>
  <si>
    <t>Bug</t>
  </si>
  <si>
    <t>OS: Win 8, Win 7, MAC 10.10.
Browser: Chrome, IE11, IE 10</t>
  </si>
  <si>
    <t>Instructor/ Student &gt; My Dashboard &gt; The application displays 'Collapse' icon instead of 'expand' icon for the 'Expired class' dropdown initially when user login into application</t>
  </si>
  <si>
    <t>~Student&gt; Expired Class Dropdown
~Instructor&gt; Expired Class Dropdown</t>
  </si>
  <si>
    <t xml:space="preserve">Pre-Requisite: User has successfully registered as a student/Instructor
~ user is enrolled in an expired class
Steps to reproduce: 
1. Launch the URL : www.kinesiologyinaction.com
2. Verify that the application’s landing page appears
3. Click on the ‘Login/Join’ button and verify that the user gets navigate to the ‘Login/Join’ page
4. Login with valid user credentials: ( say : student :  deepalivasudeva@qainfotech.net/password)
5. Verify that the student dashboard appears.
6. Scroll down and verify the collapse icon on the 'Expired class' drop down
Actual Result : 
The application displays 'Collapse' icon instead of 'expand' icon for the 'Expired class' dropdown initially when user login into application
Refer to the attached screencast&lt;&lt;http://screencast.com/t/s5ymzvjOq&gt;&gt;
Expected Result :
Application should display the expand icon for the 'Expired class' dropdown </t>
  </si>
  <si>
    <t>Minor</t>
  </si>
  <si>
    <t>Dropdown_Error.jpg</t>
  </si>
  <si>
    <t>UI suggestion, implement if no impact on schedule else add to sprint 6</t>
  </si>
  <si>
    <t>BUG_03</t>
  </si>
  <si>
    <t>Pre-Requisite: User has successfully registered as a
student/Instructor
Steps to reproduce: 
1.Launch the URL : www.kinesiologyinaction.com
2.Verify that the application’s landing page
appears
3.Click on the ‘Login/Join’ button and verify that
the user gets navigate to the ‘Login/Join’ page
4.Login with valid user credentials: ( say :
student :  bhavyagakhar@qainfotech.net/password)
5.Verify that the student dashboard appears
6. Click on the username dropdown in the top left corner
and click on the ‘ My Account’ link 
7.Verify that the user gets navigated to the ‘My
Account’ page
8.Now , select the URL and press ‘Enter’ key of
the keyboard and verify 
Actual Result : Upon refreshing the ‘My Accounts’ page by  selecting the URL and then pressing ‘Enter’
key of the keyboard , user gets redirected to a page displaying error message(
i.e. A system error occurred while processing your request. Please try your
request again. If you continue to see this message, please contact Customer
Service.)
Note: this issue might be reproducible as manual refresh
(i.e. URL Select then Enter) doesn’t resubmits the current request. Also, it doesn't
resubmit the form data .
Observation: This issue is not reproducible is user
refreshes the page using ‘F5’ key or browser’s ‘Refresh’ icon
Refer to the attached screencast &lt;http://screencast.com/t/9s0txjyz2ph&gt;
Expected Result: Application should refresh the page user
and should not redirect user to ‘ A system error’ page</t>
  </si>
  <si>
    <t>Critical</t>
  </si>
  <si>
    <t>bug from 'my account' level. Add as ticket for future maintenance fix to 'my account'/profile service</t>
  </si>
  <si>
    <t>BUG_04</t>
  </si>
  <si>
    <t>Kinesiology in Action&gt; Home Page&gt; 'Learn More' and all 'Read More' buttons on the page are inactive</t>
  </si>
  <si>
    <t>Pre-Requisite: User has launched the application and is on the home page
Steps to reproduce: 
1. Launch the URL: www.kinesiologyinaction.com
2. Verify that user is on the 'Home' page.
3. Click on 'Learn More' button and all the 'Read More' buttons under 'Interactive &amp; Progressive', 'Customizable' and 'Choices'.
4. Verify that the links are inactive and no page gets launched upon clicking.
Actual Result : 'Learn More' and all 'Read More' buttons are inactive.
Refer to the attached screencast &lt;&lt;http://screencast.com/t/X5JIAW1yt9&gt;&gt;
Expected Result: 'Learn More' and all 'Read More' should be active.</t>
  </si>
  <si>
    <t>Consolidated Bug Report</t>
  </si>
  <si>
    <t>Fix in Sprint 5 gold release. point all learn more and read more links to 'about' page.</t>
  </si>
  <si>
    <t>BUG_05</t>
  </si>
  <si>
    <t>Kinesiology in Action &gt; Instructor&gt; Create Class/Edit class&gt; Lesson Settings page&gt; Expand Assignment 'Generation'&gt; User is unable to change grading method for generation exercise.</t>
  </si>
  <si>
    <t>Create Class&gt; Lesson Settings page&gt; Expand Assignment 'Videos'&gt; User is unable to change grading method/ Start Date / End date for Videos exercise.</t>
  </si>
  <si>
    <t>Pre-Requisite: 1)User has successfully registered as a Instructor
Steps to reproduce: 
1. Launch the URL : www.kinesiologyinaction.com
2. Verify that the application’s landing page appears
3. Click on the ‘Login/Join’ button and verify that the user gets navigate 
to the ‘Login/Join’ page
4. Login with valid user credentials: ( say : Instructor:  varunchauhan@qainfotech.com/password)
5. Verify that the instructor dashboard appears
6. Click on Create class.
7. Enter valid data in all text fields on create class page.
8. Then set order for lessons on lesson reorder page
9. Verify ,user  is on  Settings page 
10. Expand 'Generation' assignment
11. Verify, User is unable to change grading method for generation exercise.
Actual Result : User is unable to change grading method for generation exercise.
Expected Result : user should be able to make necessary changes</t>
  </si>
  <si>
    <t>Fix by sprint 6 rules for generation exercises should match rules as set in MLL-- rules should display 'manual grade only'</t>
  </si>
  <si>
    <t>BUG_06</t>
  </si>
  <si>
    <t>Closed</t>
  </si>
  <si>
    <t>Blocker</t>
  </si>
  <si>
    <t>Total Bugs</t>
  </si>
  <si>
    <t>Bugs Not Fixed</t>
  </si>
  <si>
    <t>Bug Fixed/Closed</t>
  </si>
  <si>
    <t xml:space="preserve"> Kinesiology in Action &gt; Instructor&gt; Create Class&gt; Lesson Settings page&gt; Assignment 'Instructor Resource'&gt; Application allows user to upload more than one resource with same name and file (which contradicts the business rule 11 mentioned in  'Create Class.docx')</t>
  </si>
  <si>
    <t>Observation: Application also allows user to delete the uploaded file.
2) Also it allows user it upload file with same name (of uploaded file) and file.</t>
  </si>
  <si>
    <t>Pre-Requisite: 1)User has successfully registered as a Instructor
Steps to reproduce: 
1. Launch the URL : www.kinesiologyinaction.com
2. Verify that the application’s landing page appears
3. Click on the ‘Login/Join’ button and verify that the user gets navigate 
to the ‘Login/Join’ page
4. Login with valid user credentials: ( say : Instructor:  varunchauhan@qainfotech.com/password)
5. Verify that the instructor dashboard appears
6. Click on Create class.
7.Enter valid data in all text fields on create class page.
8.Then set order for lessons on lesson reorder page and navigate to the 'Lessons setting' page
9.Verify that user gets navigated to the 'Lesson Settings' page 
10. Expand 'Instructor Resource' assignment
11.Verify, Application allows user to upload more than one resource with same name and file.
Actual Result : Application allows user to upload more than one resource with same name and file.
Expected Result : user should  not be allowed to upload more than one resource.</t>
  </si>
  <si>
    <t>disregard issue- this is a known change in use case</t>
  </si>
  <si>
    <t>BUG_07</t>
  </si>
  <si>
    <t>Kinesiology in Action &gt; Instructor&gt; Create Class&gt; Lesson Setting page&gt; Set settings for all the lessons before last lesson&gt; Application displays the 'Continue to Next lesson' button even if user has selected only one lesson for a class</t>
  </si>
  <si>
    <t>Pre-Requisite: 1)User has successfully registered as a Instructor
Steps to reproduce: 
1. Launch the URL : www.kinesiologyinaction.com
2. Verify that the application’s landing page appears
3. Click on the ‘Login/Join’ button and verify that the user gets navigate 
to the ‘Login/Join’ page
4. Login with valid user credentials: ( say : Instructor:  varunchauhan@qainfotech.com/password)
5. Verify that the instructor dashboard appears
6. Click on Create class.
7. Enter valid data in all text fields on create class page.
8. Then add only one lesson for that class on the 'lesson reorder' page
9. Verify ,user  is on  lesson settings page 
10. Set settings for the only available lesson
11. Verify, the  'Continue to Next lesson' button' .
Actual Result : Application displays the 'Continue to Next lesson' button even if user has selected only one lesson for a class or when user is on the last lesson for which he/she wants to add few details/settings. Thus this 'Continue to Next lesson' button creates a confusion that there could be few more lessons left to change for which he/she needs to change the settings
Expected Result : Application should not display  the ''Continue to Next lesson' button in case if there is only one lesson or when user is on the settings of last lesson .</t>
  </si>
  <si>
    <t>Application displays 'Continue to next lesson' on lesson settings page even when user is on the last lesson for that class</t>
  </si>
  <si>
    <t>fix in sprint 6</t>
  </si>
  <si>
    <t>BUG_08</t>
  </si>
  <si>
    <t>OS: Win 8, Win 7, iOS 8
Browser: Chrome</t>
  </si>
  <si>
    <t>[Chrome specific] Instructor&gt;  My dashboard page&gt; Create Class button&gt; Application displays an unnecessary character '-' besides the button, however it disappears on hovering the 'Create Class' button.</t>
  </si>
  <si>
    <t>Pre-Requisite: 
User has successfully registered as a Instructor.
Steps to reproduce: 
1. Launch the URL : www.kinesiologyinaction.com
2. Verify that the application’s landing page appears
3. Click on the ‘Login/Join’ button and verify that the user gets navigate to the ‘Login/Join’ page
4. Login with valid user credentials:
 ( say : student :  varunchauhan@qainfotech.com /password)
5. Verify that the Instructor dashboard appears.
6. Verify the 'Create Class' button with an unnecessary character ' - ' besides the button.
7. Also verify that the unnecessary character disappears upon hovering mouse over the 'Create Class' Button.
Actual Result: Application displays an unnecessary character ' - ' besides the button, however it disappears on hovering the 'Create Class' button.
Expected Result:
Application should not display an unnecessary character along with Create Class button.</t>
  </si>
  <si>
    <t>explore to see if this can be fixed in sprint 6 without impacting schedule</t>
  </si>
  <si>
    <t>BUG_09</t>
  </si>
  <si>
    <t>OS: Win 7
Browser: Chrome, Firefox</t>
  </si>
  <si>
    <t>Kinesiology in Action&gt; Student&gt; Gradebook record&gt; Print&gt; Inappropriate message '[object Object]' is displayed on clicking "Print" button</t>
  </si>
  <si>
    <t>Pre-Requisite:
User has successfully registered as a Student.
Steps to reproduce:
1. Launch the URL : www.kinesiologyinaction.com
2. Verify that the application’s landing page appears.
3. Click on the ‘Login/Join’ button and verify that the user gets navigate to the ‘Login/Join’ page.
4. Login with the student credentials: latishapanwar@qainfotech.net/password
5. Verify that the 'My dashboard' appears.
6. Click on the 'Gradebook record' or 'My Gradebook' button.
7. Scroll down to 'Print' button.
8. Click on 'Print' button.
9. Verify that inappropriate message '[object Object]' is displayed.
Actual Result: Inappropriate message '[object Object]' is displayed on clicking "Print" button.
Refer to the screencast &lt;&lt;http://screencast.com/t/VNcGPVCNKEx&gt;&gt;
Expected Result: Appropriate message should be displayed on clicking "Print" button.</t>
  </si>
  <si>
    <t>BUG_10</t>
  </si>
  <si>
    <t>[Instructor] My Dashboard&gt; CREATE CLASS&gt; Hover on Start Date and End Date Boxes&gt; User should not be able to select Start Date and End Date as application displays the blocked mouse icon.</t>
  </si>
  <si>
    <t>Pre-Requisite: 
User has successfully registered as a Instructor.
Steps to reproduce: 
1. Launch the URL : www.kinesiologyinaction.com
2. Verify that the application’s landing page appears
3. Click on the ‘Login/Join’ button and verify that the user gets navigate to the ‘Login/Join’ page
4. Login with valid Instructor credentials:
 ( say : mayankupadhyay@qainfotech.com/password)
5. Verify that the Instructor dashboard appears.
6. Click on the 'Create Class' button.
7. Hover on the Start Date and End Date Boxes.
8. Observe that application displays the blocked mouse icon.
9. Now click on the box.
7. Verify that User is able to select Start Date and End Date.
Actual Result: User is able to select Start Date and End Date even when application displays the blocked mouse icon.
Expected Result:
User should only be able to select the dates using the calendar button.</t>
  </si>
  <si>
    <t>BUG_11</t>
  </si>
  <si>
    <t>[Instructor] My Dashboard&gt; Students button&gt; Select any one request&gt; Accept/Reject button gets disabled and user is not able to accept the request.</t>
  </si>
  <si>
    <t>Pre-Requisite: 
User has successfully registered as a Instructor.
More than one student request is pending for approval.
Steps to reproduce: 
1. Launch the URL : www.kinesiologyinaction.com
2. Verify that the application’s landing page appears
3. Click on the ‘Login/Join’ button and verify that the user gets navigate to the ‘Login/Join’ page
4. Login with valid Instructor credentials:
 ( say : mayankupadhyay@qainfotech.com/password)
5. Verify that the Instructor dashboard appears.
6. Click on the 'Students' button for any class having more than one pending requests for approval.
7. Select any one request.
8. Verify that Accept/Reject button gets disabled and user is not able to accept the request.
Actual Result: Accept/Reject button gets disabled and user is not able to accept the request.
Expected Result: Accept/Reject button should remain enabled.</t>
  </si>
  <si>
    <t>1) Accept/Reject button remains enabled if user does not select any request.
2) Clicking on Accept/Reject button without selecting any request leads to the approval/rejection of the request.
3) If user selects any request and click on the Accept All/Reject All button, only that request is getting approved/rejected.</t>
  </si>
  <si>
    <t>BUG_12</t>
  </si>
  <si>
    <t>Kinesiology in Action&gt; Student&gt; Gradebook record&gt; Print&gt; Print-out of the grades page displays inappropriate and truncated content</t>
  </si>
  <si>
    <t>Pre-Requisite:
User has successfully registered as a Student.
Steps to reproduce:
1. Launch the URL : www.kinesiologyinaction.com
2. Verify that the application’s landing page appears.
3. Click on the ‘Login/Join’ button and verify that the user gets navigate to the ‘Login/Join’ page.
4. Login with the student credentials: latishapanwar@qainfotech.net/password
5. Verify that the 'My dashboard' appears.
6. Click on the 'Gradebook record' or 'My Gradebook' button.
7. Scroll down to 'Print' button.
8. Click on 'Print' button.
9. Click on 'Ok' on the message that appears and then save to take the print-out.
10. Launch the saved print-out and verify that time spent column is displayed as truncated, HTML queries are displayed under 'Details' column and content under 'follow us' is overlapped
Actual Result: Print-out of the grades page taken is inappropriate such as time spent column is displayed as truncated, HTML queries are displayed under 'Details' column and content under 'follow us' is overlapped.
Refer to the screen-cast &lt;&lt;http://screencast.com/t/aMQfMpfBlBe&gt;&gt;
Expected Result: Print-out taken should be appropriate.</t>
  </si>
  <si>
    <t>BUG_13</t>
  </si>
  <si>
    <t>Dashboard&gt; Product is appearing two times on the users dashboard if user enrolls in to the class ID "1234".</t>
  </si>
  <si>
    <t>Pre-Requisite: 
User has successfully registered as a student
Steps to reproduce: 
1. Launch the URL : www.kinesiologyinaction.com
2. Verify that the application’s landing page appears
3. Click on the ‘Login/Join’ button and verify that the user gets navigate to the ‘Login/Join’ page
4. Login with valid user credentials:
 ( say : ravitiwari@qainfotech.com/password)
5. Verify that the student dashboard appears.
6. Click on the 'Insert Class ID' button.
7. Enter class ID as "1234".
8. Observe that user gets enrolled in the class.
9. Verify that Product is appearing two times on the dashboard.
Actual Result: Product is appearing two times on the user's dashboard if user enrolls in to the class ID "1234".
Expected Result: One produce should only appear once on the dashboard.</t>
  </si>
  <si>
    <t>1) Every time the count of the same product gets increased if user enrolls in the class with class ID-1234.
2) If user has already enrolled in to the course "1234", then to Enroll in the course "1234" again, user needs to click on the 'Remove notification' button.</t>
  </si>
  <si>
    <t>fix in sprint 5. this is a failure of a core system function</t>
  </si>
  <si>
    <t>BUG_14</t>
  </si>
  <si>
    <t>"OS:  Win 7,
Browser: IE11</t>
  </si>
  <si>
    <t>Kinesiology in Action&gt; Instructor&gt; My dashboard page&gt; Book Cover image&gt; Hover mouse over the book cover image&gt; Cursor changes to the hand icon however no action is performed on clicking it.</t>
  </si>
  <si>
    <t>Pre-Requisite: User has successfully registered as a Instructor
Steps to reproduce: 
1. Launch the URL : www.kinesiologyinaction.com
2. Verify that the application’s landing page appears
3. Click on the ‘Login/Join’ button and verify that the user gets navigate 
to the ‘Login/Join’ page
4. Login with valid user credentials: ( say : Instructor:  varunchauhan@qainfotech.com/password)
5. Verify that the instructor dashboard appears
6. Hover mouse over the book cover image.
7. Verify, Cursor changes to the hand icon however no action is performed on clicking it.
Actual Result : Cursor changes to the hand icon however no action is performed on clicking it.
Expected Result : Appropriate action should be performed.</t>
  </si>
  <si>
    <t>fix in sprint 6 if no impact on scope</t>
  </si>
  <si>
    <t>BUG_15</t>
  </si>
  <si>
    <t>Kinesiology in Action&gt; Instructor&gt; Create Class/Clone Class&gt; Create Class / Clone class page&gt; Start date / End date calendar icons&gt; Hover mouse over the start date and end date calendar icons&gt; Application displays three dots instead of appropriate help text in the tooltip.</t>
  </si>
  <si>
    <t>Create Class page/Clone Class&gt; Lesson Settings page&gt; Set Assignment Start Date/ Due date for All Assignments in this lesson&gt; Hover mouser over Calendar icon&gt; Application displays three dots in the tooltip.
Create Class page/Clone Class&gt;  Lessons setting page&gt; All Exercises&gt; Hover mouser over Calendar icon&gt; Application displays three dots in the tooltip.</t>
  </si>
  <si>
    <t>Pre-Requisite: 1)User has successfully registered as a Instructor
2)User is on Create class page.
Steps to reproduce: 
1. Launch the URL : www.kinesiologyinaction.com
2. Verify that the application’s landing page appears
3. Click on the ‘Login/Join’ button and verify that the user gets navigate 
to the ‘Login/Join’ page
4. Login with valid user credentials: ( say : Instructor:  varunchauhan@qainfotech.com/password)
5. Verify that the instructor dashboard appears
6. Click on 'Create Class'
7. Hover mouse over  Start date / End date calendar icons and verify
Actual Result : Application displays three dots instead of appropriate help text in the tooltip.
Expected Result : Appropriate help text should be displayed</t>
  </si>
  <si>
    <t>fix by sprint 6. either remove tool tip or display correct text matching other product tool tip text</t>
  </si>
  <si>
    <t>BUG_16</t>
  </si>
  <si>
    <t>BUG_17</t>
  </si>
  <si>
    <t xml:space="preserve"> Kinesiology in Action&gt; Instructor&gt; Create Class/Edit Class/Clone Class&gt; Lesson Settings page&gt; All Assignments (Like 'Pretest/Posttest/ Critical thinking..&gt; Checkbox under Exercise column&gt; Tooltip 'Check this box to skip the exercise for this class.' does not appear on hovering the mouse over the checkbox or the exercise link as compared to the instructions mentioned in the  'Create Class.docx'</t>
  </si>
  <si>
    <t xml:space="preserve"> Create Class&gt; Lesson settings  page&gt; Instructor Resource&gt; Click on Add File or Link button&gt; Resource Title text field&gt; Help text 'Enter a title for your resource file (up to 50 characters). This title will appear as a link on the Student lesson dashboard under Instructor Resources.' is missing as compared to the instructions mentioned in the  'Create Class.docx'</t>
  </si>
  <si>
    <t>Pre-Requisite: 1)User has successfully registered as a Instructor
2) User has already created a class
Steps to reproduce: 
1. Launch the URL : www.kinesiologyinaction.com
2. Verify that the application’s landing page appears
3. Click on the ‘Login/Join’ button and verify that the user gets navigate 
to the ‘Login/Join’ page
4. Login with valid user credentials: ( say : Instructor:  varunchauhan@qainfotech.com/password)
5. Verify that the instructor dashboard appears
6. Click on Edit Class link of any created class. 
7. Navigate to 'Lesson Settings' page.
8. Expand any of the assignment say pretest
9. Hover the mouse over the exercise #
10. Verify, Tooltip 'Check this box to skip the exercise for this class.' does not appear on hovering the mouse over the checkbox or the exercise link.
Actual Result :  Tooltip 'Check this box to skip the exercise for this class.' does not appear on hovering the mouse over the checkbox or the exercise link.
Refer to the screencast: http://screencast.com/t/nDgcqREb
Expected Result : Tooltip 'Check this box to skip the exercise for this class.' should appear on hovering the mouse over the checkbox.</t>
  </si>
  <si>
    <t>fix by sprint 6</t>
  </si>
  <si>
    <t>BUG_18</t>
  </si>
  <si>
    <t>OS: Win 7 / Win 8
Browser: Chrome, Firefox/IE</t>
  </si>
  <si>
    <t>[Instructor]  My dashboard page&gt; Preview Student view&gt; Application displays popup twice and then freezes the application when user double clicks upon 'Preview Student Class' button.</t>
  </si>
  <si>
    <t>Fix freezing issue. Popup was approved by FAD</t>
  </si>
  <si>
    <t>BUG_19</t>
  </si>
  <si>
    <t>My Dashboard&gt; My Account&gt; BILLING/SHIPPING INFORMATION&gt; An error " A System error...." is appearing when user click on "Cancel" button.</t>
  </si>
  <si>
    <t>Pre-Requisite: 
User has successfully registered as a student
Steps to reproduce: 
1. Launch the URL : www.kinesiologyinaction.com
2. Verify that the application’s landing page appears
3. Click on the ‘Login/Join’ button and verify that the user gets navigate to the ‘Login/Join’ page
4. Login with valid user credentials:
 ( say : ravitiwari@qainfotech.com/password)
5. Verify that the student dashboard appears.
6. Click on the 'My Account' drop down option present at the top right corner of the dashboard.
7. Scroll to the 'BILLING/SHIPPING INFORMATION' and expand it.
8. Click on the Cancel button present.
9. Verify that An error " A System error...." is appearing when user click on "Cancel" button.
Actual Result: An error " A System error...." is appearing when user click on "Cancel" button.
Expected Result: No error should be displayed.</t>
  </si>
  <si>
    <t>if this is specific to kia- fix in sprint 5.
if this is global issue, create new ticket to fix this bug for ecommerce service</t>
  </si>
  <si>
    <t>BUG_20</t>
  </si>
  <si>
    <t>OS: Win 7
Browser: IE 10</t>
  </si>
  <si>
    <t>Kinesiology In Action &gt; Forgot Password&gt; Close button should not appearing for the first time only when user click on the "Forgot Password" link. Either Close button should appear every time or close button should be removed.</t>
  </si>
  <si>
    <t>Steps to reproduce: 
1. Launch the URL : www.kinesiologyinaction.com
2. Verify that the application’s landing page appears
3. Click on the ‘Forgot Password’ link.
4. Verify that unnecessary Close button is appearing for the first time.
Actual Result: Unnecessary close button is appearing for the first time only when user click on the "Forgot Password" link.
Expected Result: Close button should not appear as there is close button present on the window.</t>
  </si>
  <si>
    <t>Close button does not appear if user click on the "Forgot Password" link again.</t>
  </si>
  <si>
    <t>create ticket to fix this for sign on service in future maintenance release</t>
  </si>
  <si>
    <t>BUG_21</t>
  </si>
  <si>
    <t>Clarification</t>
  </si>
  <si>
    <t>OS: Win 7/ Win 8
Browser: Chrome, Firefox</t>
  </si>
  <si>
    <t>[Clarification] Instructor/Student&gt; My Dashboard &gt; Product Dropdown&gt; Application displays two dropdown links(FADavis.com and Davisplus) with green check sign by default. Please let us know the functionality behind it</t>
  </si>
  <si>
    <t>Pre-Requisite: 
User has successfully registered as a Instructor/ Student.
Steps to reproduce: 
1. Launch the URL : www.kinesiologyinaction.com
2. Verify that the application’s landing page appears
3. Click on the ‘Login/Join’ button and verify that the user gets navigate to the ‘Login/Join’ page
4. Login with valid user credentials:
 ( say : student :  varunchauhan@qainfotech.com /password)
5. Verify that the Instructor dashboard appears.
6. Verify the product dropdown is displayed on the top left corner of the page with 'Kinesiology in Action' selected by default.
7. Click on the dropdown and verify that two products links (FADavis.com and Davisplus)under the  dropdown are marked with green check sign by default.
Actual Result: Application displays two dropdown links(FADavis.com and Davisplus) with green check sign by default.</t>
  </si>
  <si>
    <t>n/a</t>
  </si>
  <si>
    <t>no change needed</t>
  </si>
  <si>
    <t>BUG_22</t>
  </si>
  <si>
    <t>OS: Win 8, Win 7
Browser: Firefox, IE 10</t>
  </si>
  <si>
    <t>Kinesiology In Action&gt; Drop down arrow at top right corner in student dashboard is not opening in one click.</t>
  </si>
  <si>
    <t>Pre-Requisite: 
User has successfully registered as a student
Steps to reproduce: 
1. Launch the URL : www.kinesiologyinaction.com
2. Verify that the application’s landing page appears
3. Click on the ‘Login/Join’ button and verify that the user gets navigate to the ‘Login/Join’ page
4. Login with valid student credentials:
 ( say : ravitiwari@qainfotech.com/password)
5. Verify that the student dashboard appears.
6. Click on the drop down arrow at top right corner of the page.
7. Verify that drop down arrow is not opening in one click.
Actual Result: Drop down arrow at top right corner in student dashboard is not opening in one click.
Expected Result: Drop down arrow should be open in one click.</t>
  </si>
  <si>
    <t>1) User is able to open the drop down in second click.
2) Once it gets opened, it opens in one click afterword's until the user does not refers the page or click on any other link.</t>
  </si>
  <si>
    <t>lm- validate whether this is global sso issue. If so, create ticket as high priority for crb review asap. 
If this is only impacting kines in action, fix in sprint 6</t>
  </si>
  <si>
    <t>BUG_23</t>
  </si>
  <si>
    <t xml:space="preserve">Kinesiology In Action &gt; Student /Teacher &gt; Application redirects user to the his/her dashboard if user navigates back using browser’s ‘Back’ button even after logging out of the application </t>
  </si>
  <si>
    <t>Pre –Requisite:
1.User has registered as a student or Instructor 
Steps to Reproduce:
1.Launch the URL : www.kinesiologyinaction.com
2. Verify that the application’s landing page appears
3. Click on the ‘Login/Join’ button 
4. Verify that the ‘Login/Join’ page appears
5. Login with valid user credentials: ( student : bhavyagakhar@qainfotech.net/password)
6. Verify that the Student Dashboard appears
7. Now , logout from the  application and verify that user gets navigated to the ‘Login/Join’ page
8. Now , click on the browser’s ‘Back’ button and verify 
Actual Result : Application redirects user to the his/her dashboard if user navigates back using browser’s ‘Back’ button even after logging out of the application. However upon clicking on any button, user gets redirected to the ‘Login/Join’ page
Refer to the attached screen cast &lt;&lt; http://screencast.com/t/J6GtA8DcBf&gt;&gt; 
Expected Result: User should be redirected to the ‘Login/Join’ page if user tries to navigate back ( to the dashboard) using browser ‘Back’ button after logging out of the application</t>
  </si>
  <si>
    <t>BUG_24</t>
  </si>
  <si>
    <t>OS: Win 8
Browser: Firefox</t>
  </si>
  <si>
    <t>Kinesiology In Action &gt; My Accounts&gt; BILLING/SHIPPING INFORMATION&gt; Only two countries i.e. United States and Canada are listed. Please clarify if it is as designed.</t>
  </si>
  <si>
    <t>Pre-Requisite:
User has successfully registered as a Student.
Steps to reproduce:
1. Launch the URL : www.kinesiologyinaction.com
2. Verify that the application’s landing page appears.
3. Click on the ‘Login/Join’ button and verify that the user gets navigate to the ‘Login/Join’ page.
4. Login with the student credentials: deepalivasudeva@qainfotech.net/password
5. Verify that the 'My dashboard' appears.
6. Click on 'My Account' dropdown and then click on My Account link.
7. Scroll down the page and verify that 'BILLING/SHIPPING INFORMATION' tab appears.
8. Click on the tab and verify for 'country' dropdown only two countries (United States and Canada) are available.
Actual Result: Only two countries i.e. United States and Canada are listed. Please clarify if it is as designed.</t>
  </si>
  <si>
    <t>BUG_25</t>
  </si>
  <si>
    <t>OS: Win 8, Win 7, MAC 10.10, iOS 8, Android 5.0, Android 4.4
Browser: Chrome, IE11, Safari, Android Stock</t>
  </si>
  <si>
    <t>Kinesiology in Action&gt; Student&gt; The validation error message that appears on the 'Redeem Access Code' pop-up if user enters incorrect access code , then the same validation error is displayed  on the 'Insert Class ID' pop-up even though user has not accessed the 'Insert Class ID' link</t>
  </si>
  <si>
    <t>Pre-Requisite:
User has successfully registered as a Student.
Steps to reproduce:
1. Launch the URL : www.kinesiologyinaction.com
2. Verify that the application’s landing page appears.
3. Click on the ‘Login/Join’ button and verify that the user gets navigate to the ‘Login/Join’ page.
4. Login with the student credentials: latishapanwar@qainfotech.net/password
5. Verify that the 'My dashboard' appears.
6. Click on the 'Enter/Buy Access Code'.
7. Verify that "Redeem Access Code" window opens up.
8. Enter an invalid access code in the field say '123'.
9. Click on 'Submit'.
10. Verify that a validation message "The Access Code is either claimed or invalid. If you believe this is an error, please contact Customer Service at orders@FADavis.com." appears.
11. Close the pop-up window.
12. Now click on 'Insert Class ID'.
13. Verify that the validation message "The Access Code is either claimed or invalid. If you believe this is an error, please contact Customer Service at orders@FADavis.com." already appears on the pop-up window whereas the user has not entered the class-id yet.
Actual Result: On entering incorrect access code in 'Enter/Buy Access Code' field validation message is displayed, which is already reflected on the launch of 'Insert Class ID' link.
Refer to the screencast &lt;&lt;http://screencast.com/t/rRdzHEvMY&gt;&gt; for visual details.
Expected Result: Validation message that appears on 'Enter/Buy Access Code' should not be displayed on launching 'Insert Class ID'  even when user has not entered Class ID and submitted it.</t>
  </si>
  <si>
    <t>It has been observed that the fields are not reset to blank when user closes the pop-up window and re-launch them again i.e. the previously entered access code is still displayed</t>
  </si>
  <si>
    <t>BUG_26</t>
  </si>
  <si>
    <t>OS: Win 8, Win 7, MAC 10.10, iOS 8, Android 4.4
Browser: Chrome, IE11, Safari, Android Stock</t>
  </si>
  <si>
    <t>[Improvement] Kinesiology in Action&gt; Support Center&gt; Specifications&gt; The list of browsers, OS and devices mentioned in the application are not updated</t>
  </si>
  <si>
    <t>Pre-Requisite:
User is on the 'Support Center' page.
Steps to reproduce:
1. Launch the URL: www.kinesiologyinaction.com
2. Verify that the application’s landing page appears.
3. Click on 'Support' and verify that 'Support Center' page is launched.
4. Click on 'See More' below "Specifications".
5. Verify the list of browsers, OS and devices displayed.
Actual Result: The list of browsers, OS and devices are not updated in the application.
Refer to the screencast &lt;&lt;http://screencast.com/t/UXBBpJRUMzyw&gt;&gt; for visual details.
Expected Result: The list of browsers, OS and devices should be updated in the application.</t>
  </si>
  <si>
    <t>fix in sprint 5. review list of browsers to confirm it is accurate and up to date for this project</t>
  </si>
  <si>
    <t>BUG_27</t>
  </si>
  <si>
    <t>[Clarification] My Dashboard&gt; Student Guide/Instructor Guide&gt; "Coming Soon...." is written in the PDF when user click on the link "Student Guide".</t>
  </si>
  <si>
    <t>Pre-Requisite:
User has successfully registered as a Student/ Instructor
Steps to reproduce:
1. Launch the URL : www.kinesiologyinaction.com
2. Verify that the application’s landing page appears.
3. Click on the ‘Login/Join’ button and verify that the user gets navigate to the ‘Login/Join’ page.
4. Login with the student credentials: deepalivasudeva@qainfotech.net/password
5. Verify that the 'My dashboard' appears.
6. Click on 'Student Guide' link and verify that link is launched.
7. Also, verify that a message 'Coming Soon......' is seen on the page instead of  a 'pdf' file.
Actual Result: The application displays 'Coming Soon...' when user clicks on the student view link under My Dashboard section instead of a 'pdf' file. 
"Coming Soon...." is written in the PDF when user click on the link "Student Guide".</t>
  </si>
  <si>
    <t>BUG_28</t>
  </si>
  <si>
    <t>OS: Win 8, Win 7
Browser:  Chrome, Firefox, IE 10</t>
  </si>
  <si>
    <t>Kinesiology in Action&gt; Student Dashboard&gt; Purchase New Code/Renew Access&gt; Select Product&gt; Application does not display the book cover image on the product available on the ‘Products’ page</t>
  </si>
  <si>
    <t>Shopping Cart page&gt; Application does not display the image thumbnail of the product on the shopping cart page</t>
  </si>
  <si>
    <t>Pre-Requisite:
User has successfully registered as a Student/Instructor
Steps to Reproduce: 
1. Launch  the URL : www.kinesiologyinaction.com
2. Verify that the landing page appears
3. Click on the ‘Product’ link and verify that the user gets navigated to the ‘product’ page
4. Verify the image thumbnail
Actual Result: Application does not display the book cover image on the product available on the ‘Products’ page. However, on the Student/Instructor dashboard, the product thumbnail is displayed
Instances:
Shopping Cart page&gt; Application does not display the image thumbnail of the product on the shopping cart page
Refer to the screenshot&lt;http://screencast.com/t/cyUcj6IoiiHS&gt; &amp; &lt;&lt;http://screencast.com/t/GFtbKJoZjsLf&gt;&gt;
Expected Result : Application should display the product thumbnail on all the pages where it is required</t>
  </si>
  <si>
    <t>( http://screencast.com/t/GFtbKJoZjsLf )
(http://screencast.com/t/cyUcj6IoiiHS )</t>
  </si>
  <si>
    <t>BUG_29</t>
  </si>
  <si>
    <t xml:space="preserve">Kinesiology In Action &gt; Student /Teacher &gt; Author name is not displayed for the product under the product detail section on student and instructor dashboard as compared to the business rule </t>
  </si>
  <si>
    <t>1. Instructor Dashboard&gt; Author name is not displayed under the product detail sections compared to the business rule 1 in the 'View Instructor Dashboard' doc under dashboard management</t>
  </si>
  <si>
    <t>Pre –Requisite:
1. User has registered as a student or Instructor 
2. User has redeemed access to any product
Steps to Reproduce:
1. Launch the URL : : www.kinesiologyinaction.com
2. Verify that the application’s landing page appears
3. Click on the ‘Login/Join’ button 
4. Verify that the ‘Login/Join’ page appears
5. Login with valid user credentials: ( student : bhavyagakhar@qainfotech.net/password)
8. Verify that the Student Dashboard appears
9.  Verify the author name under the product detail section 
Actual Result: Author name is not displayed for the product under the product detail section on student and instructor dashboard as compared to the business rule 
Refer to the attached screen cast &lt;&lt; http://screencast.com/t/h8xGYg4jtP&gt;&gt; for more details
Expected Result: Application should display the author name for the product under the product detail section as per the business rule 1 in the ‘View Student Dashboard’ doc</t>
  </si>
  <si>
    <t>BUG_30</t>
  </si>
  <si>
    <t>Kinesiology in Action&gt; Login page&gt; Password field should not reposition every time user input email address and moves to password field due to the email validation message</t>
  </si>
  <si>
    <t>Steps to reproduce: 
1. Launch the URL : www.kinesiologyinaction.com
2. Verify that the application’s landing page appears
3. Click on the ‘Login/Join’ button and verify that the user gets navigate to the ‘Login/Join’ page.
4. Enter the email address in the first box.
5. Now move to password input box.
6. Verify that Password field repositions i.e. moves down.
Actual Result: Password field repositions every time user input email address and moves to password field.
Expected Result: Password field should not move down. The validation message could be displayed above the field.</t>
  </si>
  <si>
    <t>review to determine fix required</t>
  </si>
  <si>
    <t>BUG_31</t>
  </si>
  <si>
    <t>[Instruction End] Kinesiology in Action&gt; Links present below the description of any class should be properly hyperlinked i.e. one extra space is hyperlinked before every link should be removed.</t>
  </si>
  <si>
    <t>Pre –Requisite:
User has registered as a Instructor 
Steps to reproduce: 
1. Launch the URL : www.kinesiologyinaction.com
2. Verify that the application’s landing page appears
3. Click on the ‘Login/Join’ button and verify that the user gets navigate to the ‘Login/Join’ page.
4. Login with valid Instructor credentials:
 ( say : mayankupadhyay@qainfotech.com/password)
5. Observe  that the Instructor dashboard appears.
6. Verify that Links present below the description of any class is not properly hyperlinked i.e. one extra space is hyperlinked before every link.
Actual Result: Links present below the description of any class is not properly hyperlinked i.e. one extra space is hyperlinked before every link.
Expected Result: Link should be properly hyperlinked.</t>
  </si>
  <si>
    <t>BUG_32</t>
  </si>
  <si>
    <t>Kinesiology in Action&gt; Support Center&gt; Videos present in 'Videos' or 'Getting Started' are not available to the user</t>
  </si>
  <si>
    <t>Pre-Requisite:
User is on the 'Support Center' page.
Steps to reproduce:
1. Launch the URL : www.kinesiologyinaction.com
2. Verify that the application’s landing page appears.
3. Click on 'Support' and verify that 'Support Center' page is launched.
4. Click on 'See More' below "Videos"
5. Verify that the videos displayed are not clickable and does not play. Also, only the image icons are displayed under 'Featured Videos'
6. Now, click on 'Back to Support Center' on the top right.
7. Click on 'See More' below "Getting Started".
8. Verify that image icon with a play button appears and hand icon appears on hovering upon them, however they are not clickable and cannot be played.
Actual Result: Videos present in 'Videos' or 'Getting Started' are not available to the user.
Refer to the screencast &lt;&lt;http://screencast.com/t/x7x7monJCp2&gt;&gt; for visual details.
Expected Result: Videos should be available to the user.</t>
  </si>
  <si>
    <t>It has been observed that the videos appears as an image and hand icon is displayed on hovering upon them.</t>
  </si>
  <si>
    <t>fix in sprint 6 if still an issue after final videos are loaded</t>
  </si>
  <si>
    <t>BUG_33</t>
  </si>
  <si>
    <t>Kinesiology in Action&gt; Support Center&gt; For Instructor&gt; Getting Started&gt; "Instructor Tip Sheet" link is inactive on the page and user does not get navigated to the corresponding heading</t>
  </si>
  <si>
    <t>It has been observed that on clicking following hyperlinks on the page, user is not navigated to the correct heading/ page instead navigates the user to top of the page:
1. "Instructor's Manual: Getting Started" 
2. "Student's Manual: Getting Started"
3. "DavisPlus Account" under 'New User Registration&gt; New Instructor'
4. "Sales Rep Locator." under 'New User Registration&gt; New Instructor' and 'New User Registration&gt; Already have DavisPlus Account'
5. "Technical Support" under 'New User Registration&gt; Already have DavisPlus Account'
6. "Angel", "Blackboard CE4", "Blackboard CE6", "BlackboardLS", "Canvas", "Moodle" under 'Gradebook&gt; Instructions for Exporting Gradebook to LMS'</t>
  </si>
  <si>
    <t>Pre-Requisite:
User is on the 'Support Center' page.
Steps to reproduce:
1. Launch the URL : www.kinesiologyinaction.com
2. Verify that the application’s landing page appears.
3. Click on 'Support' and verify that 'Support Center' page is launched and 'For Instructor' is selected by default.
4. Click on 'See More' below "Getting Started".
5. Click on the links "Instructor Tip Sheet" and "Student's Manual: Getting Stared".
6. Verify that links are inactive and user is not navigated to the corresponding heading.
Actual Result: "Instructor Tip Sheet" and "Student's Manual: Getting Stared" links are inactive on the page and do not navigate to the corresponding heading.
Refer to the screencast &lt;&lt;http://screencast.com/t/WyRfOQJFQlk&gt;&gt; for visual details.
Expected Result: Link should not be inactive.</t>
  </si>
  <si>
    <t>fix in sprint 5. add 'coming soon' to any inactive link until FAD provides final copy</t>
  </si>
  <si>
    <t>BUG_34</t>
  </si>
  <si>
    <t>[Clarification] Kinesiology in Action&gt; Instructor&gt; My Dashboard&gt; Palpation Exercises&gt; Title name at the footer of the pdf is "Recommended Answers to Generation Exercises" which is the same as the name displayed for "Recommended Answers" pdf</t>
  </si>
  <si>
    <t>Pre-Requisite:
User has logged in as an Instructor.
Steps to reproduce:
1. Launch the URL : www.kinesiologyinaction.com
2. Verify that the application’s landing page appears.
3. Click on the ‘Login/Join’ button and verify that the user gets navigate to the ‘Login/Join’ page.
4. Login with the instructor credentials: mayankupadhyay@qainfotech.com/ password.
5. Verify that the 'My dashboard' appears.
6. Click on "Palpation Exercises".
7. Verify the title name at the footer of the pdf is "Recommended Answers to Generation Exercises".
8. Now, click on "Recommended Answers".
9. Compare and verify that the footer name is the same.
Actual Result: Title name at the footer of the pdf is "Recommended Answers to Generation Exercises" which is the same as the name displayed for "Recommended Answers" pdf.
Refer to the screencast &lt;&lt;http://screencast.com/t/hvWZFXMU7&gt;&gt; for visual details.
Expected Result: Please clarify if this is the desired behavior.</t>
  </si>
  <si>
    <t>BUG_35</t>
  </si>
  <si>
    <t>Kinesiology in Action&gt; User is able to scroll the background even if "Insert Class ID" pop up is open. (See the scenario in description)</t>
  </si>
  <si>
    <t>This issue is also reproducible for the following instances:
Kinesiology in Action&gt; Enter/Buy Access Code &gt; User is able to scroll the background even if "Purchase New Code/Renew Access" pop up window is open.</t>
  </si>
  <si>
    <t>Note: This issue is only reproducible if user has entered a Class ID and clicked "Cancel" on alert pop up window.
Pre-Requisite:
User has logged in as an Student.
Steps to reproduce:
1. Launch the URL : www.kinesiologyinaction.com
2. Verify that the application’s landing page appears.
3. Click on the ‘Login/Join’ button and verify that the user gets navigate to the ‘Login/Join’ page.
4. Login with the student credentials: ravitiwari@qainfotech.net/ password.
5. Verify that the 'My dashboard' appears.
6. Click on "Insert Class ID" link.
7. Now enter a Class ID and click on Submit button.
8. Observe that user is not able to scroll the background.
9. Now click on "Cancel" button present on the alert pop up window.
10. Verify that user is able to scroll the background and a scroll bar appears.
Actual Result: User is able to scroll the background even if "Insert Class ID" pop up is open.
Expected Result: User should not be able to scroll the background when any pop up window is open.</t>
  </si>
  <si>
    <t>Opening and closing of alert pop up window results in the movement of the background window horizontally due to presence of scroll bar.</t>
  </si>
  <si>
    <t>investigate steps to fix</t>
  </si>
  <si>
    <t>BUG_36</t>
  </si>
  <si>
    <t>Kinesiology in Action&gt; Instructor Dashboard&gt; Clone class&gt;  Application does not retrieve data on clone class page if user navigates from 'lesson reorder' / 'lesson settings' page through navigational link in the top</t>
  </si>
  <si>
    <t>Observation: On entering data again and clicking 'Save And Continue' button no action is performed.
Steps to reproduce: 
1. Launch the URL : www.kinesiologyinaction.com
2. Verify that the application’s landing page appears
3. Click on the ‘Login/Join’ button and verify that the user gets navigate 
to the ‘Login/Join’ page
4. Login with valid user credentials: ( say : Instructor:  varunchauhan@qainfotech.com/password)
5. User has already created a class
6. Click on Clone class for any created class
7. Enter data on Clone class page then save and continue
8. set order on lesson order page and move to lesson settings page.
9. Move from lesson settings page to Clone class page 
10. Application does not retrieve data on clone class page if user navigates from lesson reorder / lesson settings page through click path provided beside 'Class Management Wizard'.
Actual Result : Application does not retrieve data on clone class page if user navigates from lesson reorder / lesson settings page through click path provided beside 'Class Management Wizard'.
Refer to the screencast: http://screencast.com/t/Twl31kvaaX8
Expected Result: Data should be retrieved.</t>
  </si>
  <si>
    <t>BUG_37</t>
  </si>
  <si>
    <t>Kinesiology in Action&gt; Edit Class&gt; Lesson Settings page&gt; The Due date for the lesson(s) is not prepopulated in edit mode as compared to the business rule 3 of 'Create Class.docx'</t>
  </si>
  <si>
    <t>Pre-Requisite: 1)User has successfully registered as a Instructor
2) User has already created  class
Steps to reproduce: 
1. Launch the URL : www.kinesiologyinaction.com
2. Verify that the application’s landing page appears
3. Click on the ‘Login/Join’ button and verify that the user gets navigate 
to the ‘Login/Join’ page
4. Login with valid user credentials: ( say : Instructor:  varunchauhan@qainfotech.com/password)
5. User  has created a class.
6. Click on 'Edit This Class for that created class.
7.  Navigate to 'Lesson Setting' page.
8. The Due date for the lesson(s) is not prepopulated in edit mode.
Actual Result :'Word Wrap is not applied if description is of 200 words.
Refer to the screenshot: http://screencast.com/t/ULNY1fLDFHs
Expected Result: Appropriate word wrap should be applied.</t>
  </si>
  <si>
    <t>no change needed, this is based on feedback from fad to earlier sprint</t>
  </si>
  <si>
    <t>BUG_38</t>
  </si>
  <si>
    <t>Kinesiology in Action&gt; Create Class/Edit This Class&gt; Create Class /  Lesson Reorder/  Lesson Settings&gt; Make few changes&gt; Click on '?' icon before hitting 'Save and Continue' button&gt; '?' icon is functioning as 'Return To Dashboard' link.</t>
  </si>
  <si>
    <t>Pre-Requisite: 1)User has successfully registered as a Instructor
2) User has created  class
Steps to reproduce: 
1. Launch the URL : www.kinesiologyinaction.com
2. Verify that the application’s landing page appears
3. Click on the ‘Login/Join’ button and verify that the user gets navigate 
to the ‘Login/Join’ page
4. Login with valid user credentials: ( say : Instructor:  varunchauhan@qainfotech.com/password)
5. User has already created a class
6. Click on 'Edit this Class'
7. Make few changes on either of the pages ( Create Class /  Lesson Reorder/  Lesson Settings)
8. Click on '?' icon before hitting 'Save and continue' button
9.  Verify, that  '?' icon is functioning as 'Return To Dashboard' link.
Actual Result :'?' icon is functioning as 'Return To Dashboard' link.
Refer to the screencast: http://screencast.com/t/mfFAeEp0
Expected Result: Data should be retrieved.</t>
  </si>
  <si>
    <t>fix in sprint 5</t>
  </si>
  <si>
    <t>BUG_39</t>
  </si>
  <si>
    <t>OS: Win 8, Win 7, 
Browser: Chrome, IE11</t>
  </si>
  <si>
    <t>Kinesiology in Action&gt; Instructor dashboard&gt; Class Description&gt; Word Wrap is not applied if description is of 200 words.</t>
  </si>
  <si>
    <t>Observation : same behavior has been observed in Student Dashboard.
Pre-Requisite: 1)User has successfully registered as a Instructor
2) User has created  class
Steps to reproduce: 
1. Launch the URL : www.kinesiologyinaction.com
2. Verify that the application’s landing page appears
3. Click on the ‘Login/Join’ button and verify that the user gets navigate 
to the ‘Login/Join’ page
4. Login with valid user credentials: ( say : Instructor:  varunchauhan@qainfotech.com/password)
5 User is on Instructor dashboard.
6. Create Class with entering Description of 200 words and save changes then return back to dashboard.
7.  Verify, Word Wrap is not applied if description is of 200 words.
Actual Result :'Word Wrap is not applied if description is of 200 words.
Refer to the screenshot: http://screencast.com/t/PjoFqtjOlQhu
Expected Result: Appropriate word wrap should be applied.</t>
  </si>
  <si>
    <t>BUG_40</t>
  </si>
  <si>
    <t>Kinesiology in Action&gt; Clone Class&gt; Select class text field&gt; Application does not display default text 'Select a Class' (as mentioned in the business rule 10 ) for the class drop down, instead it displays the prepopulated class name for which user has selected clone class.</t>
  </si>
  <si>
    <t>Steps to reproduce: 
1. Launch the URL : www.kinesiologyinaction.com
2. Verify that the application’s landing page appears
3. Click on the ‘Login/Join’ button and verify that the user gets navigate 
to the ‘Login/Join’ page
4. Login with valid user credentials: ( say : Instructor:  varunchauhan@qainfotech.com/password)
5. Verify that the instructor dashboard appears
6. Click on 'Clone Class' of already created class.
7. View  'Select class ' text field.
8. Verify Application does not display default text ''Select a Class' for the class drop down, instead it displays the prepopulated class name for which user has selected clone class.
Actual Result : Application does not display default text ''Select a Class' for the class drop down, instead it displays the prepopulated class name for which user has selected clone class.
Refer to the screencast: http://screencast.com/t/ajoxmnRlPMO
Expected Result : Application should display default text ''Select a Class' for the class drop down,</t>
  </si>
  <si>
    <t>BUG_41</t>
  </si>
  <si>
    <t>Kinesiology in Action&gt; Support Center&gt; Specifications&gt; Incorrect product name is mentioned in the first line i.e. "Davis Edge" and not "Kinesiology in Action"</t>
  </si>
  <si>
    <t>Pre-Requisite:
User is on the 'Support Center' page.
Steps to reproduce:
1. Launch the URL: www.kinesiologyinaction.com
2. Verify that the application’s landing page appears.
3. Click on 'Support' and verify that 'Support Center' page is launched.
4. Click on "Specifications".
5. Verify that the first line displayed is "To use Davis Edge, you must have access to the Internet and an up-to-date browser." .
Actual Result: Incorrect product name is mentioned in the first line i.e. "Davis Edge" and not "Kinesiology in Action".
Refer to the screencast &lt;&lt;http://screencast.com/t/w8cchUESFHaV&gt;&gt; for visual details.
Expected Result: Correct product name i.e. "Kinesiology in Action" should be displayed.</t>
  </si>
  <si>
    <t>BUG_42</t>
  </si>
  <si>
    <t>Kinesiology in Action&gt; Instructor End&gt; Class&gt; Discussion Forum&gt; Create Topic&gt; Instructor is not able to create a topic with the name already existing in the application created by any instructor in any class under a product.</t>
  </si>
  <si>
    <t>Pre-Requisite:
Instructor has already created discussion topic with name, for example: 'test topic' in a class.
Steps to reproduce:
1. Launch the URL: www.kinesiologyinaction.com
2. Verify that the application’s landing page appears.
3. Click on 'Login/Join' button.
4. Enter valid instructor credentials in the 'Email address' and 'Password' field. Click on Login' button.
5. Search the class with title, say, 'test_QA_7'
6. Click on 'Discussion Forum' link.
7. On Discussion Forum page, click on 'Create Topic'.
8. Enter Topic name as 'test topic' (This name should be a topic name already existing under the product').
9. Enter the description in the 'Description' field.
10. Click on 'Publish' button.
11. Click on 'OK' button on the 'Confirm' pop up.
12. Verify that the topic is not created as a discussion.
Actual Result: 
Instructor is not able to create a topic with the name already existing in the application created by any instructor in any class under a product.
Refer to the screencast &lt;&lt;http://screencast.com/t/1ImeRmuSg&gt;&gt; for visual details.
Expected Result: Instructor should be able to create a discussion topic if a discussion with the same name is not created under the same class.</t>
  </si>
  <si>
    <t>1. The issue is reproducible even if a topic with the same name is created under any class.
2. The issue is reproducible even if a topic with the same name is created by any instructor.</t>
  </si>
  <si>
    <t>BUG_43</t>
  </si>
  <si>
    <t>[Improvement] Kinesiology in Action&gt; Instructor End&gt; Class&gt; Discussion Forum&gt; Create Topic&gt; An appropriate message should be displayed when Instructor tries to creates a topic with the name already existing in the application.</t>
  </si>
  <si>
    <t>Pre-requisite:
Instructor has already created discussion topic with name, for example: 'test topic' in a class.
Steps to reproduce:
1. Launch the URL: www.kinesiologyinaction.com
2. Verify that the application’s landing page appears.
3. Click on 'Login/Join' button.
4. Enter valid instructor credentials in the 'Email address' and 'Password' field. Click on Login' button.
5. Search the class with title, say, 'test_QA_7'
6. Click on 'Discussion Forum' link.
7. On Discussion Forum page, click on 'Create Topic'.
8. Enter Topic name as 'test topic' (This name should be a topic name already existing under the product').
9. Enter the description in the 'Description' field.
10. Click on 'Publish' button.
11. Verify that no message is displayed to the user which states that the user is not allowed to create a topic with the name existing in the application.
Actual Result: 
No message is displayed when Instructor tries to creates a topic with the name already existing in the application.
Expected Result: A message should be displayed when Instructor tries to creates a topic with the name already existing in the application.</t>
  </si>
  <si>
    <t>consider for future improvement</t>
  </si>
  <si>
    <t>BUG_44</t>
  </si>
  <si>
    <t>Kinesiology in Action&gt; Instructor End&gt; My Dashboard&gt; Create Class&gt; Instructor is able to create a class with an already existing class title if he adds space before the  class title.</t>
  </si>
  <si>
    <t>Pre-requisite:
Instructor has already created a class with the a title, say 'test title'.
Steps to reproduce:
1. Launch the URL: www.kinesiologyinaction.com
2. Verify that the application’s landing page appears.
3. Click on 'Login/Join' button.
4. Enter valid instructor credentials in the 'Email address' and 'Password' field. Click on Login' button.
5. On the dashboard, verify that a class already exists with title 'test title'.
6. Now, click on 'Create Class'.
7. On Create Class page, enter the title as 'test title'.
8. Add class description in the description area.
9. Click on 'Save and Continue' button and verify that appropriate message is displayed in a box.
10. Now, add a space before the title name 'test title'.
11. Click on 'Save and Continue' button.
12. Verify that the class gets created with the same name 'test title', but with a different class ID.
Actual Result:
Instructor is able to create a class with an already existing class title if he adds space at the start of the class title.
Refer to the screencast &lt;&lt;http://screencast.com/t/60QsL7sSBmD&gt;&gt; for visual details.
Expected Result: Instructor should not be able to create a class with an already existing class title on adding space before the class title.</t>
  </si>
  <si>
    <t>1. Instructor is able to create a class with the same title on adding space before the class title. If a class is created with a space before the title, then on adding two spaces before the title, another class with the same title can be created. Instructor can create multiple classes with the same title by adding spaces before the class title.
2. The application is considering the spaces as characters but these spaces are not reflected in the title as displayed on the dashboard.</t>
  </si>
  <si>
    <t>BUG_45</t>
  </si>
  <si>
    <t>Kinesiology in Action&gt; Instructor&gt; My dashboard&gt; Upon hovering on the notification icons next to the "Assignment" and "Students" link, two help messages are displayed due to which they get overlapped</t>
  </si>
  <si>
    <t>Pre-Requisite:
User has logged in as an Instructor.
Steps to reproduce:
1. Launch the URL : www.kinesiologyinaction.com
2. Verify that the application’s landing page appears.
3. Click on the ‘Login/Join’ button and verify that the user gets navigate to the ‘Login/Join’ page.
4. Login with the instructor credentials: mayankupadhyay@qainfotech.com/ password.
5. Verify that the 'My dashboard' appears.
6. Hover the mouse over the notifications icon next to the "Assignment" and "Students" link.
7. Verify that two help messages are displayed due to which it gets overlapped.
Actual Result: Upon hovering on the notification icons next to the "Assignment" and "Students" link ,two help messages are displayed due to which they get overlapped.
Refer to the screencast &lt;&lt;http://screencast.com/t/C7TwiXpld5&gt;&gt; for visual details.
Expected Result: Two help messages should not get launched upon hovering on one link.</t>
  </si>
  <si>
    <t>BUG_46</t>
  </si>
  <si>
    <t>Steps to Reproduce: 
1. Launch the URL : www.kinesiologyinaction.com
2. Verify that the user gets redirected to the landing page
3. Click on the ‘Login/Join’ button and verify that the user gets redirected to the ‘Login/Join’ page
4. Click on the ‘Create Account’ button and verify that the ‘Create Account’ page appears
5. Add the necessary details in order to create the teacher account 
Note : Please do check the ‘Check here for Instructor Access’ checkbox in order to create the teacher account
6. Click on the ‘Create Account’ button and verify that the user receives the user creation and account activation email 
7. Click on the ‘Click Here’ link in the email and verify that user gets redirected to the ‘Fadavis’ landing page
Note : At this point do not try to login as a user on the ‘Fadavis’ Login page in order to activate the account 
8. Select the ‘Kinesiology In Action’ link from the dropdown and verify that the landing page of the product appears
9. Click on the ‘Login/Join’ button and enter the valid user credentials for which the account creation request has been made
10. Verify that a ‘Resend’ button appears in order to send the account activation request again 
11. Verify that user again receives the email notification for account activation
12. Again click on the ‘Click here’ link in the activation mail and repeat from step 7 and verify 
13. Verify that  user goes into the loop here for account activation 
Actual Result: If a teacher account tries to register via Kinesiology in Action product then application always ask for resending a confirmation email and hence user gets stuck in a loop of user registration process.
Observation: If user uses the ‘Fadavis’ product login for the account activation , then the account gets activated in two steps (i.e. first by clicking on the ‘Click Here’ link in the first auto generated email that user receives after clicking on the ‘create Account’ link . 
Second, by clicking on the ‘Click Here’ link that user receives in the email notification after hitting the ‘Resend’ button during the account activation
Expected Result : Teacher account should be activated upon clicking 'here' link from the first email that user has received after clicking on Create Account button. Also, by default teacher should be navigated to the respective product that he/she has used for registration.</t>
  </si>
  <si>
    <t>BUG_47</t>
  </si>
  <si>
    <t>Kinesiology in Action&gt; Student/Instructor&gt;Currently student is able to see only 1 product in the 'select a Product' down while purchasing any product. Please clarify that will user see all the products that are available with the application in the 'select a product' drop down.</t>
  </si>
  <si>
    <t>BUG_48</t>
  </si>
  <si>
    <t>Kinesiology in action&gt; Instructor Class Gradebook/ Student Lesson Gradebook&gt; Select Product/ Select Class Gradebook&gt; List of classes in the drop-down disappears if user selects 'Select a Product' in the Select Product drop-down</t>
  </si>
  <si>
    <t>Observation:
In the 'Select Product or Select Class' drop-down 'Select a Product' and 'Select a Class' respectively is displayed in the top of the list, however when user selects any product or class from the drop-down it gets disappeared.
Pre-Requisite:
User has successfully registered as a Student or Instructor.
Steps to reproduce:
1. Launch the URL : www.kinesiologyinaction.com
2. Verify that the application’s landing page appears.
3. Click on the ‘Login/Join’ button and verify that the user gets navigate to the ‘Login/Join’ page.
4. Login with the instructor credentials: mayankupadhyay@qainfotech.com/password
5. Verify that the 'My dashboard' appears.
6. Click on the 'Gradebook' link.
7. Click on 'Select Product' drop-down from the list.
8. Choose 'Select a Product' from the list.
9. Now, click on the 'Select Class' drop-down.
10. Verify that no class is displayed in the drop-down.
Actual Result: 
1. List of classes in the drop-down disappears if user selects 'Select a Product' in the Select Product drop-down.
2. Also, 'Select a Product' and 'Select a Class' gets disappeared from the top of the list, when user selects any product/ class.
Refer to the screen-cast &lt;&lt;http://screencast.com/t/rw7mKNruCU4F&gt;&gt;
Expected Result:
1. List of classes in the drop-down should not disappear if user selects 'Select a Product' in the Select Product drop-down.
2. 'Select a Product' and 'Select a Class' should not get disappear from the top of the list, when user selects any product/ class.</t>
  </si>
  <si>
    <t>Observation:
In the 'Select Product or Select Class' drop-down 'Select a Product' and 'Select a Class' respectively is displayed in the top of the list, however when user selects any product or class from the drop-down it gets disappeared.</t>
  </si>
  <si>
    <t>BUG_49</t>
  </si>
  <si>
    <t>Kinesiology in action&gt; Student&gt; Class Dashboard&gt; User is displayed with an error message "We're sorry! The page You're looking for Does not Exist Please use the menu to navigate" when user clicks on 'Next Assignment' and the next assignment is already submitted</t>
  </si>
  <si>
    <t>Observation:
This issue is reproducible when the next assignment of the current assignment is already taken.</t>
  </si>
  <si>
    <t>BUG_50</t>
  </si>
  <si>
    <t xml:space="preserve">OS: Win 10, Win 8, Win 7, MAC 10.10, iOS 8, Android 5.0, Android 4.4Browser: Chrome, MS Edge, IE11, Safari, Android Stock </t>
  </si>
  <si>
    <t>[Instructor ] Kinesiology in Action &gt; Discussion  Forum&gt; Group Discussion&gt; Instructor  is not able to create Topics under  'Group Discussion Forum '</t>
  </si>
  <si>
    <t>Pre-Requisite: User has successfully registered as a Instructor
Steps to reproduce: 
1. Launch the URL : www.kinesiologyinaction.com
2. Verify that the application’s landing page appears
3. Click on the ‘Login/Join’ button and verify that the user gets navigate 
to the ‘Login/Join’ page
4. Login with valid user credentials: ( say : Instructor:  varunchauhan@qainfotech.com/password)
5. Click on Discussion Forum for a class  from Instructor dashboard.
6. Select radio button 'Group Discussion Forum'
7. Instructor is not able to create Group discussion topics.
Actual Result : Instructor is not able to create Group discussion topics.
Refer to the screenshot: http://screencast.com/t/uuS1nv9zRoKV
Expected Result : Instructor should be able to create the group discussion topics</t>
  </si>
  <si>
    <t>BUG_51</t>
  </si>
  <si>
    <t>[Clarification] Kinesiology in Action &gt; Discussion Forum&gt; Student is not able to create any topic under Class and Group discussion forum as 'Create Topic' button is missing. Please confirm.</t>
  </si>
  <si>
    <t>Steps to reproduce: 
1. Launch the URL: www.kinesiologyinaction.com
2. Verify that the application’s landing page appears
3. Click on the ‘Login/Join’ button and verify that the user gets navigate to the ‘Login/Join’ page
4. Login with valid user credentials: (say: Instructor:  deepalivasudeva@qainfotech.net/password)
5. Click on Discussion Forum for a class from Student dashboard.
6. Select radio button 'class Discussion Forum' or 'Group Discussion forum'
7. Verify, Student is not able to create any topic under Class and Group discussion forum as 'Create Topic' button is missing.
Actual Result : Student is not able to create any topic under Class and Group discussion forum as 'Create Topic' button is missing.Plaese confirm
Refer to the screencast : http://screencast.com/t/cpIS2Nm6</t>
  </si>
  <si>
    <t>BUG_52</t>
  </si>
  <si>
    <t>OS: Win 10, Win 8, Win 7, MAC 10.10, iOS 8, Android 5.0, Android 4.4Browser: Chrome, MS Edge, IE11, Safari, Android Stock</t>
  </si>
  <si>
    <t>[Student]Kinesiology in Action &gt; Discussion Forum&gt; Student is able to delete the topic thread created by instructor under Class or group Discussion Forum</t>
  </si>
  <si>
    <t>Pre-Requisite: User has successfully registered as a Student
Instructor has created few topic threads
Steps to reproduce: 
1. Launch the URL: www.kinesiologyinaction.com
2. Verify that the application’s landing page appears
3. Click on the ‘Login/Join’ button and verify that the user gets navigate to the ‘Login/Join’ page
4. Login with valid user credentials: (say : Instructor:  deepalivasudeva@qainfotech.net/password)
5. Click on Discussion Forum for a class from Student dashboard.
6. Instructor has created few topics.
7. Verify, Student is able to delete the topic thread created by instructor.
Actual Result: Student is able to delete the topic thread created by instructor.
Refer to the screencast: http://screencast.com/t/42Qt1GZmKuVH
Expected Result: Student should not be able to delete the threads posted by instructors</t>
  </si>
  <si>
    <t>Observation: 
Group Discussion&gt; View Topic&gt; A Student is able to delete a topic submitted by another user.</t>
  </si>
  <si>
    <t>fix by sprint 5</t>
  </si>
  <si>
    <t>BUG_53</t>
  </si>
  <si>
    <t>[Student]Kinesiology in Action &gt; Discussion Forum page&gt; Unread threads/ Replies does not appear in Bold.</t>
  </si>
  <si>
    <t>Pre-Requisite: User has successfully registered as a Student
Instructor has created few topic threads
Steps to reproduce: 
1. Launch the URL: www.kinesiologyinaction.com
2. Verify that the application’s landing page appears
3. Click on the ‘Login/Join’ button and verify that the user gets navigate to the ‘Login/Join’ page
4. Login with valid user credentials: (say: Instructor:  deepalivasudeva@qainfotech.net/password)
5. Click on Discussion Forum for a class  from Student dashboard.
6. Instructor has created few topics which are not read by students on their dashboard.
7. Verify, Unread threads/ Replies does not appear in Bold.
Actual Result: Unread threads/ Replies does not appear in Bold.
Refer to the screencast: http://screencast.com/t/4s6lgzlI
Expected Result: Unread thread / replies should appear in bold.</t>
  </si>
  <si>
    <t>BUG_54</t>
  </si>
  <si>
    <t>Kinesiology in Action &gt; 'Create Class'/'Edit this class'&gt; Lesson Settings page&gt; Instructor Resource&gt; Delete the added resource&gt; Application throws an error message 'Error found while processing your request'.</t>
  </si>
  <si>
    <t>Pre-Requisite: User has successfully registered as a Student
Instructor has created few topic threads
Steps to reproduce: 
1. Launch the URL : www.kinesiologyinaction.com
2. Verify that the application’s landing page appears
3. Click on the ‘Login/Join’ button and verify that the user gets navigate 
to the ‘Login/Join’ page
4. Login with valid user credentials: ( say : Instructor:  varunchauhan@qainfotech.com/password)
5. Click on 'Create Class' 
6. Navigate to 'Lesson Settings' page.
7. User has added a resource.
8. Delete the added resource.
9. Verify, Application throws an error message 'Error found while processing your request'.
10. 
Actual Result :Application throws an error message 'Error found while processing your request'.
Refer to the screencast: http://screencast.com/t/vi6RLWCFRGs
Expected result: Application should delete the resource.</t>
  </si>
  <si>
    <t>Observation: 
1) Once this error message appears user is unable to add another resource as application display same message again.
2) However, upon refreshing the browser, the resources is removed from under the Instructor Resource tab.</t>
  </si>
  <si>
    <t>BUG_55</t>
  </si>
  <si>
    <t>OS :IOS 8 
Browser :Safari
Device : iPad Air</t>
  </si>
  <si>
    <t>IOS 8 &gt;iPad Air&gt; Kinesiology In Action &gt; Student/ Teacher &gt; The ‘Help text’ pop-up does not get disappear until user clicks on any other active link/button/ text box on a page.</t>
  </si>
  <si>
    <t>Pre-Requisite:
1. User has successfully enrolled into application as an instructor/student
2. User is enrolled in a class
Steps to Reproduce:
1. Launch the URL : www.kinesiologyinaction.com on a tablet device
2. Verify that the application’s landing page appears
3. Click on the ‘Login/Join’ button and verify that the user gets redirected to the ‘Login/Join’ page
4. Login using valid user credentials: ashwinarora@qainfotech.com/password
5. Verify that the instructor’s dashboard
6. Tap on any button ‘say : Create Class’ button and verify that the ‘Help text’ tool tip appears
7. Now , tap anywhere on the page and verify
Actual Result: The ‘Help text’ pop-up does not get disappear until user clicks on any other active link/button/ text box on a page.
Refer to the attached screen shot &lt;&lt;Help_Text_popUp.jpg&gt;&gt; for more details
Expected Result: the ‘Help text’ tool tip should get disappear as soon as user taps anywhere on the page</t>
  </si>
  <si>
    <t>Help_Text_popUp.jpg</t>
  </si>
  <si>
    <t>BUG_56</t>
  </si>
  <si>
    <t>IOS 8 &gt;iPad Air&gt; Kinesiology In Action &gt; Student/ Teacher &gt; Generic &gt; All ‘Help texts’&gt; The last digit of the year in the ‘Start Date’ and the ‘End Date’ boxes appears as slightly truncated in portrait mode</t>
  </si>
  <si>
    <t>Last_Date_Truncated.jpg</t>
  </si>
  <si>
    <t>BUG_57</t>
  </si>
  <si>
    <t xml:space="preserve">Improvement &gt; IOS 8 &gt;iPad Air&gt; Kinesiology In Action &gt; Student/ Teacher &gt; Global&gt;All buttons/links &gt; Application should display some touch effect when user taps on any button/link </t>
  </si>
  <si>
    <t>Pre-Requisite:
1. User has successfully enrolled into application as an instructor/student
2. User is enrolled in a class
Steps to Reproduce:
1. Launch the URL : www.kinesiologyinaction.com on a tablet device
2. Verify that the application’s landing page appears
3. Tap on the ‘Login/Join’ button and verify that no touch effects are displayed
Actual Result: Application does not display any touch effect to the user when user taps on any button. 
Expected Result: Application should display some touch effect when user taps on any button/link. This will give a better experience to the user. By the touch effect functionality user would be able to know that he has touched/tapped on a particular link</t>
  </si>
  <si>
    <t>consider for future enhancement</t>
  </si>
  <si>
    <t>BUG_58</t>
  </si>
  <si>
    <t xml:space="preserve"> Kinesiology In Action &gt; IOS 8 &gt;iPad Air&gt; Instructor/student&gt; ‘Help Text’ pop-up does gets closed when user change the device orientation from landscape mode to portrait mode or vice versa, thus it appears as freezed at the place where it was appearing at the former position</t>
  </si>
  <si>
    <t>Pre-Requisite:
1. User has successfully enrolled into application as an instructor/student
2. User is enrolled in a class
Steps to Reproduce:
1. Launch the URL : www.kinesiologyinaction.com on a tablet device
2. Keep the device in landscape mode
3. Verify that the application’s landing page appears
4. Click on the ‘Login/Join’ button and verify that the user gets redirected to the ‘Login/Join’ page
5. Login using valid user credentials: ashwinarora@qainfotech.com/password
6. Verify that the instructor’s dashboard
7. Tap on ‘Discussion Forum’ button and verify that the ‘Help Text’ tool tip appears
8. Now change the device orientation to portrait mode and verify 
Actual Result : Help Text’ pop-up does gets closed when user change the device orientation from landscape mode to portrait mode or vice versa, thus it appears as freezed at the place where it was appearing at the former position
Refer to the attached screen shot &lt;&lt;Change_device_Orientation_Help_Text.jpg&gt;&gt; for more details
Note : This issue is reproducible with all the ‘Help Texts’ across the application
Expected Result : The ‘help text’ tool tip should get closed when user change the device orientation</t>
  </si>
  <si>
    <t>Change_device_Orientation_Help_Text.jpg</t>
  </si>
  <si>
    <t>BUG_59</t>
  </si>
  <si>
    <t>IOS 8 &gt;iPad Air&gt; Kinesiology In Action &gt;Instructor&gt; Lesson Reorder&gt; Portrait mode&gt; Application displays the ‘dragging’ icon for lessons with long name as misaligned</t>
  </si>
  <si>
    <t>Pre-Requisite:
1. User has successfully enrolled into application as an instructor
2. User is enrolled in a class
Steps to Reproduce:
1. Launch the URL : www.kinesiologyinaction.com on a tablet device
2. Keep the device in  portrait mode
3. Verify that the application’s landing page appears
4. Click on the ‘Login/Join’ button and verify that the user gets redirected to the ‘Login/Join’ page
5. Login using valid user credentials: ashwinarora@qainfotech.com/password
6. Verify that the instructor’s dashboard appears
7. Click on the ‘Edit Class’ link and verify that the class management wizard opens up in edit mode
8. Click on the ‘Lesson reorder’ link and verify that the ‘Lesson reorder’ page appears
9. Verify the ‘dragging’ icons of the lessons with long name
Actual Result: Application displays the ‘dragging’ icon for lessons with long name as misaligned
Refer to the attached screen shot &lt;&lt;&gt;&gt; for more details
Expected Result: Application should not display the ‘dragging’ icon for lessons with long name as misaligned</t>
  </si>
  <si>
    <t>Dragging_Option_Misaligned.jpg</t>
  </si>
  <si>
    <t>BUG_60</t>
  </si>
  <si>
    <t>Clarification &gt; Kinesiology in action &gt; Student &gt; Product Purchase &gt;Upon clicking on the ‘Continue Shopping’ button on the ‘Shopping Cart’ page user gets redirected to the user’s dashboard. Please confirm if this is as desired.</t>
  </si>
  <si>
    <t>shopping cart change- review and consider for future enhancement</t>
  </si>
  <si>
    <t>BUG_61</t>
  </si>
  <si>
    <t xml:space="preserve">Improvement &gt; Tablets &gt; Kinesiology In Action &gt; Student/ Teacher &gt; Global&gt;All buttons/links &gt; Application should display some touch effect when user taps on any button/link </t>
  </si>
  <si>
    <t>BUG_62</t>
  </si>
  <si>
    <t>IOS 8 &gt;iPad Air&gt; Kinesiology In Action &gt; Student/ Teacher &gt; Generic &gt; All ‘Help texts’&gt; The last digit of the year in the ‘Start Date’ and the ‘End Date’ boxes appears as slightly truncated</t>
  </si>
  <si>
    <t>Date_Truncated.jpg</t>
  </si>
  <si>
    <t>BUG_63</t>
  </si>
  <si>
    <t>IOS 8 &gt;iPad Air&gt; Kinesiology In Action &gt; Student/ Teacher &gt; The ‘Help text’ pop-up does not get disappear until user on any other active link/button/ text box on a page.</t>
  </si>
  <si>
    <t>Pre-Requisite:
1. User has successfully enrolled into application as an instructor/student
2. User is enrolled in a class
Steps to Reproduce:
1. Launch the URL : www.kinesiologyinaction.com on a tablet device
2. Verify that the application’s landing page appears
3. Click on the ‘Login/Join’ button and verify that the user gets redirected to the ‘Login/Join’ page
4. Login using valid user credentials: ashwinarora@qainfotech.com/password
5. Verify that the instructor’s dashboard
6. Tap on any button ‘say : Create Class’ button and verify that the ‘Help text’ tool tip appears
7. Now , tap anywhere on the page and verify
Actual Result: The ‘Help text’ pop-up does not get disappear until user on any other active link/button/ text box on a page.
Refer to the attached screen shot &lt;&lt;Help_Text_Freeze.jpg&gt;&gt; for more details
Expected Result: the ‘Help text’ tool tip should get disappear as soon as user taps anywhere on the page</t>
  </si>
  <si>
    <t>Help_Text_Freeze.jpg</t>
  </si>
  <si>
    <t>BUG_64</t>
  </si>
  <si>
    <t xml:space="preserve">Usability Issue &gt;Kinesiology In Action &gt; Product purchase &gt; user gets redirected to the user’s dashboard instead of the ‘Shopping Cart’ page if logs into the application in order to purchase any product </t>
  </si>
  <si>
    <t>Pre-Requisite:
1. User has successfully enrolled into application as an instructor
2. User is enrolled in a class
Steps to Reproduce:
1. Launch the URL : www.kinesiologyinaction.com 
2. Verify that the application’s landing page appears
3. Click on the ‘Products’ button and verify that the ‘Products’ page appears
4. Click on the ‘Purchase’ button and verify that the user gets redirected to the ‘Login/Join’ page
5. Login using valid user credentials: bhavyagakhar@qainfotech.net/password and verify 
Actual Result: User gets redirected to the user’s dashboard instead of the ‘Shopping Cart’ page if logs into the application in order to purchase any product 
Refer to the screencast &lt;&lt; http://screencast.com/t/WzqgQCJbfh&gt;&gt; for more details
Expected Result: As per user’s perspective, user should be redirected to the ‘Shopping Cart’ page , if logs into the application in order to purchase any product</t>
  </si>
  <si>
    <t>http://screencast.com/t/WzqgQCJbfh</t>
  </si>
  <si>
    <t>BUG_65</t>
  </si>
  <si>
    <t xml:space="preserve">Kinesiology in Action &gt; Student &gt;  Application gets hang and student’s dashboard page becomes inaccessible upon closing the ‘ Purchase Access’ / ‘ Redeem Access code’ pop-up , when user tries to purchase his/her first product. </t>
  </si>
  <si>
    <t>Pre-Requisite:
1. User has successfully enrolled into application as a student and has not purchased any product 
Steps to Reproduce:
1. Launch the URL : www.kinesiologyinaction.com 
2. Verify that the application’s landing page appears
3. Click on the ‘Login/Join’  button and verify that the login page appears
4. Login using valid user credentials: Kiransingh@qainfotech.net/password 
5. Verify that the user gets redirected to the student’s dashboard
6. Click on the ‘To Purchase Access Code – Click Here’ link in  the ‘Welcome’ pop-up 
7. Verify that the ‘Purchase Access’ pop-up appears
8. Now Click on the ‘Close’ button in order to close the pop-up and verify
Actual Result : Application gets hang when user closes the either of the ‘ Purchase Access’ / ‘ Redeem Access code’ pop-up , when user tries to purchase his/her first product
Refer to the screencast &lt;&lt; http://screencast.com/t/Yo6Z2Elhd &gt;&gt;
Note : Cookies- cache are cleared
Expected Result : Application should redirect user to the student’s dashboard after user close the ‘Redeem Access code’/’Purchase product’ pop-up</t>
  </si>
  <si>
    <t xml:space="preserve"> http://screencast.com/t/Yo6Z2Elhd</t>
  </si>
  <si>
    <t>BUG_66</t>
  </si>
  <si>
    <t>Kinesiology in Action &gt; Student &gt; Application should display the ‘Product purchase’ link on the student dashboard in case when user has not purchased any product and has closed the ‘Welcome’ message pop-up</t>
  </si>
  <si>
    <t>Pre-Requisite:
1. User has successfully enrolled into application as a student and has not purchased any product 
Steps to Reproduce:
1. Launch the URL : www.kinesiologyinaction.com 
2. Verify that the application’s landing page appears
3. Click on the ‘Login/Join’  button and verify that the login page appears
4. Login using valid user (Student credentials): Kiransingh@qainfotech.net/password 
5. Verify that the user gets redirected to the student’s dashboard
6. Verify that the ‘welcome’ pop-up appears
7. Now , close the ‘Welcome’ pop-up and verify 
Actual Result : Application does not display any option on the student’s dashboard except the ‘Welcome’ pop-up message with 'To Purchase Access Code – Click Here' link. Thus user has to either refresh the page again or has to click on the ‘kinesiology In Action’ logo to access the ‘welcome’ pop-up again if user has closed the 'welcome' pop-up
Refer to the screencast &lt;&lt;http://screencast.com/t/JIsi9C1tAcV&gt;&gt;
Expected Result: Application should display the ‘Product purchase’ link on the student dashboard in case when user has not purchased any product and has closed the ‘Welcome’ message pop-up</t>
  </si>
  <si>
    <t>http://screencast.com/t/JIsi9C1tAcV</t>
  </si>
  <si>
    <t>BUG_67</t>
  </si>
  <si>
    <t>Improvement &gt;Kinesiology in Action &gt;Instructor/Student &gt; Global for all the input fields&gt; Field validations should be applied on text fields in the application as user can enter infinite number of characters/numbers in the text field</t>
  </si>
  <si>
    <t>Pre-Requisite:
1. User has successfully enrolled into application as a student 
Steps to Reproduce:
1. Launch the URL : www.kinesiologyinaction.com 
2. Verify that the application’s landing page appears
3. Click on the ‘Login/Join’  button and verify that the login page appears
4. Login using valid user credentials: Kiransingh@qainfotech.net/password 
5. Verify that the user gets redirected to the student’s dashboard
6. Click on the ‘To Redeem Access Code – Click Here’ link in  the ‘Welcome’ pop-up 
7. Now enter any number of characters in the text box given against the : Access code label
Actual Result: Application allows user to enter any number of characters in the text field throughout the application (i.e. no field validations are applied on the on the text fields)
Refer to the screencast &lt;&lt; http://screencast.com/t/6y7rgLWI0sdf&gt;&gt;
Example: User able to enter any number of characters/ numbers in the text field
Expected Result: Field validations should be applied on text fields in the application as user can enter infinite number of characters/numbers in the text field</t>
  </si>
  <si>
    <t>http://screencast.com/t/6y7rgLWI0sdf</t>
  </si>
  <si>
    <t>BUG_68</t>
  </si>
  <si>
    <t xml:space="preserve">Enter long promotional code &gt; Application keeps on displaying ‘Loading , Please Wait’ message if user enters the ‘Promotional code’ with more than 200 characters and clicks on ‘Update’ button </t>
  </si>
  <si>
    <t>Steps to Reproduce:
1. Launch the URL : www.kinesiologyinaction.com 
2. Verify that the application’s landing page appears
3. Click on the ‘Login/Join’  button and verify that the login page appears
4. Login using valid user credentials: Kiransingh@qainfotech.net/password 
5. Verify that the user gets redirected to the student’s dashboard
6. Click on the ‘To Purchase Access Code – Click Here’ link in  the ‘Welcome’ pop-up 
7. Now verify that the ‘Purchase Access’ pop-up appears
8. Select the available product (i.e. Levangie: Kinesiology in Action) and click on ‘Submit’ button 
9. Verify that the user gets redirected to the ‘Shopping Cart’ page
10. Now enter the ‘promotional code’ more than 200 characters /numbers and click on ‘Update’ button  and verify 
Actual Result: Application keeps on displaying ‘Loading, Please Wait’ message if user enters the ‘Promotional code’ with more than 200 characters and clicks on ‘Update’ button 
Refer to the screen cast &lt;http://screencast.com/t/uImZlRDAfHbX&gt;
Expected Result: Application should display error message to the user (i.e. Promotion code is not valid)</t>
  </si>
  <si>
    <t>http://screencast.com/t/uImZlRDAfHbX</t>
  </si>
  <si>
    <t>BUG_69</t>
  </si>
  <si>
    <t>IOS &gt; iPad Air &gt; Student &gt; Product Purchase &gt;Shopping Cart &gt;The ‘Empty Shopping Cart’ / Continue shopping’ / ‘Proceed to check out’ buttons are displayed just above the footer of the page</t>
  </si>
  <si>
    <t>Steps to Reproduce:
1. Launch the URL : www.kinesiologyinaction.com on a tablet device
2. Keep the device in Portrait mode
3. Verify that the application’s landing page appears
4. Click on the ‘Login/Join’  button and verify that the login page appears
5. Login using valid user credentials: Kiransingh@qainfotech.net/password 
6. Verify that the user gets redirected to the student’s dashboard
7. Click on the ‘To Purchase Access Code – Click Here’ link in  the ‘Welcome’ pop-up 
8. Now verify that the ‘Purchase Access’ pop-up appears
9. Select the available product (i.e. Levangie: Kinesiology in Action) and click on ‘Submit’ button 
10. Verify that the user gets redirected to the ‘Shopping Cart’ page
Actual Result: IOS &gt; iPad Air kinesiology in Action&gt;Student &gt; the ‘Empty Shopping Cart’ / Continue shopping’ / ‘Proceed to check out’ buttons are displayed just above the footer of the page
Refer to the attached screen shot &lt;&lt;Buttons_Misalignment.jpg&gt;&gt; for more details
Expected Result :The position of the ‘Empty Shopping Cart’ / Continue shopping’ / ‘Proceed to check out’ buttons should be a bit up , as they touch the footer of the page</t>
  </si>
  <si>
    <t>Buttons_Misalignment.jpg</t>
  </si>
  <si>
    <t>BUG_70</t>
  </si>
  <si>
    <t>IOS &gt; iPad Air kinesiology in Action&gt;Student &gt;Product Purchase &gt; Shopping Cart page&gt; The quantity field if not clearly visible on the IPad Air &gt;IOS 8.1.1</t>
  </si>
  <si>
    <t>Steps to Reproduce:
1. Launch the URL : www.kinesiologyinaction.com on a tablet device
2. Keep the device in Portrait mode
3. Verify that the application’s landing page appears
4. Click on the ‘Login/Join’  button and verify that the login page appears
5. Login using valid user credentials: Kiransingh@qainfotech.net/password 
6. Verify that the user gets redirected to the student’s dashboard
7. Click on the ‘To Purchase Access Code – Click Here’ link in  the ‘Welcome’ pop-up 
8. Now verify that the ‘Purchase Access’ pop-up appears
9. Select the available product (i.e. Levangie: Kinesiology in Action) and click on ‘Submit’ button 
10. Verify that the user gets redirected to the ‘Shopping Cart’ page
11. Verify that the quantity field
Actual Result:  The quantity field if not clearly visible on the IPad Air &gt;IOS 8.1.1
Refer to the screen shot &lt;&lt; Quantity_Not_Clear.jpg&gt;&gt; for more details
Expected Result: The ‘Quantity’ field on the ‘Shopping Cart’ page should be clearly visible to the user</t>
  </si>
  <si>
    <t>Quantity_Not_Clear.jpg</t>
  </si>
  <si>
    <t>BUG_71</t>
  </si>
  <si>
    <t>Kinesiology In Action &gt; Product purchase &gt; Application payment page is not ssl (secure socket layer) encrypted, also does not have any digital encryption certificate</t>
  </si>
  <si>
    <t>Pre-Requisite's:
1. User has successfully enrolled into application as a student
Steps to Reproduce:
1. Launch the URL : www.kinesiologyinaction.com on a web browser
2. Log in to an existing account with the credentials: bhavyagakhar@qainfotech.net / password 
3. Verify that the application’s landing page appears 
4. Click on shopping cart button from the top right menu  button
5. Select one of the product and click on 'Proceed to checkout' 
6. Verify the 'Billing address ' page appears and now enter valid billing address
7. Click on 'Next; Payment Information' button and verify that 'Credit Card ' Page appears
8. Verify the Encryption of this particular page
Actual Result: Application payment page is not ssl (secure socket layer) encrypted, also does not have any digital encryption certificate
Excepted Result: Application should have a SSL(Secure Socket Layer) encryption any transaction without SSL encryption is a major threat to user credit card details.</t>
  </si>
  <si>
    <t>BUG_72</t>
  </si>
  <si>
    <t xml:space="preserve"> Kinesiology In Action &gt; Product purchase &gt; No error/warning message is displayed if user ignores the Case sensitiveness of the characters while entering characters in the Captcha field.</t>
  </si>
  <si>
    <t>Pre-Requisite's:
1. User has successfully enrolled into application as a student
Steps to Reproduce:
1. Launch the URL : www.kinesiologyinaction.com on a web browser
2. Log in to an existing account with the credentials: bhavyagakhar@qainfotech.net / password 
3. Verify that the application’s landing page appears 
4. Click on shopping cart button from the top right menu button
5. Select one of the product and click on 'Proceed to checkout' 
6. Verify the 'Billing address ' page appears and now enter valid billing address
7. Click on 'Next; Payment Information' button and verify that 'Credit Card ' Page appears
8. Enter the dummy details and click 'Next: Review order' button
9. Verify that user is on review order page and there is a Image Captcha in the bottom left of the page
10. Verify the Captcha is in upper case and now enter these same characters in lower case and then proceed for payment
Actual Result: No error/warning message is displayed if user ignores the Case sensitiveness of the characters while entering characters in the Captcha field.
Expected Result: Application should display appropriate error/warning message when user is entering the data in the lowercase.</t>
  </si>
  <si>
    <t>BUG_73</t>
  </si>
  <si>
    <t>Improvement &gt; Kinesiology In Action &gt; Product purchase &gt; Captcha should be a combination of upper case , lower case and numbers as it decreases the vulnerability of getting bypassed</t>
  </si>
  <si>
    <t>Pre-Requisite's:
1. User has successfully enrolled into application as a student
Steps to Reproduce:
1. Launch the URL : www.kinesiologyinaction.com on a web browser
2. Log in to an existing account with the credentials: bhavyagakhar@qainfotech.net / password 
3. Verify that the application’s landing page appears 
4. Click on shopping cart button from the top right menu button
5. Select one of the product and click on 'Proceed to checkout' 
6. Verify the 'Billing address ' page appears and now enter valid billing address
7. Click on 'Next; Payment Information' button and verify that 'Credit Card ' Page appears
8. Enter the dummy details and click 'Next: Review order' button
9. Verify that user is on review order page and there is a Image Captcha in the bottom left of the page
10. Verify the Captcha is only alphabets in upper case. 
Actual Result: Captcha is only having alphabets as its characters that too in Upper case only
Expected Result: Captcha should be a combination of upper case, lower case and numbers as it decreases the vulnerability of getting bypassed</t>
  </si>
  <si>
    <t>BUG_74</t>
  </si>
  <si>
    <t>Kinesiology In Action &gt; Product purchase &gt; There is no session time out for the payment page</t>
  </si>
  <si>
    <t>Pre-Requisite's:
1. User has successfully enrolled into application as a student
Steps to Reproduce:
1. Launch the URL : www.kinesiologyinaction.com on a web browser
2. Log in to an existing account with the credentials :bhavyagakhar@qainfotech.net / password 
3. Verify that the application’s landing page appears 
4. Click on shopping cart button from the top right menu button
5. Select one of the product and click on 'Proceed to checkout' 
6. Verify the 'Billing address ' page appears and now enter valid billing address
7. Click on 'Next; Payment Information' button and verify that 'Credit Card ' Page appears
8. Stay idle for 5-7 minutes and observe that that application does not time out
Actual Result: Application is not having any session time out when user is on the payment page
Expected Result: There should be a proper session time out session for the payment page as without this timeout user is vulnerable for the theft of his/her card details.</t>
  </si>
  <si>
    <t>BUG_75</t>
  </si>
  <si>
    <t xml:space="preserve">Kinesiology In Action &gt; Product purchase &gt; Captcha element of the payment page is not tab indexed </t>
  </si>
  <si>
    <t>Pre-Requisite's:
1. User has successfully enrolled into application as a student
Steps to Reproduce:
1. Launch the URL : www.kinesiologyinaction.com on a web browser
2. Log in to an existing account with the credentials :bhavyagakhar@qainfotech.net / password 
3. Verify that the application’s landing page appears 
4. Click on shopping cart button from the top right menu  button
5. Select one of the product and click on 'Proceed to checkout' 
6. Verify the 'Billing address ' page appears and now enter valid billing address
7. Click on 'Next; Payment Information' button and verify that 'Credit Card ' Page appears
8. Enter the dummy details and click 'Next: Review order' button
9. Verify that user is on review order page and there is a Image Captcha in the bottom left of the page
10. Press 'TAB' key and verify the action 
Actual Result: Application does not navigate to 'Captcha' element on the page when user tries to navigate through 'TAB' key.
Expected Result: User should be able to navigate to captcha element via using TAB key</t>
  </si>
  <si>
    <t>BUG_76</t>
  </si>
  <si>
    <t>Kinesiology In Action &gt; Product purchase &gt;User is able to purchase the product even by selecting any card type no matter which card he/she is having for the use</t>
  </si>
  <si>
    <t>Pre-Requisite's:
1. User has successfully enrolled into application as a student
Steps to Reproduce:
1. Launch the URL : www.kinesiologyinaction.com on a web browser
2. Log in to an existing account with the credentials: bhavyagakhar@qainfotech.net / password 
3. Verify that the application’s landing page appears 
4. Click on shopping cart button from the top right menu button
5. Select one of the product and click on 'Proceed to checkout' 
6. Verify the 'Billing address ' page appears and now enter valid billing address
7. Click on 'Next; Payment Information' button and verify that 'Credit Card ' Page appears
8. Enter details of a VISA card but select MasterCard from the drop down of the 'type of card'
9. Verify that in spite of wrong card type selected, application is validating the credit card details
Actual Result:  User is able to purchase the product even by selecting any card type; no matter which card he/she is having for the use
Expected Result: Users card type and the data he/she is entering must be validated and then only user should be allowed to make payment successfully</t>
  </si>
  <si>
    <t>BUG_77</t>
  </si>
  <si>
    <t>[Instructor]Kinesiology in Action&gt; Discussion  Forum&gt; No additional drop down to select 'class group' is available while creating topic under class discussion forum (although user has created groups under manage groups).</t>
  </si>
  <si>
    <t>Pre-Requisite: User has successfully registered as a Instructor
2) User has created groups under manage groups.
Steps to reproduce: 
1. Launch the URL : www.kinesiologyinaction.com
2. Verify that the application’s landing page appears
3. Click on the ‘Login/Join’ button and verify that the user gets navigate 
to the ‘Login/Join’ page
4. Login with valid user credentials: ( say : Instructor:  varunchauhan@qainfotech.com/password)
5.Click on Discussion Forum for a class  from Instructor dashboard.
6.Select radio button 'class Discussion Forum'
7.Verify, No additional drop down to select class group is available while creating topic under class discussion forum
Actual Result : No additional drop down to select class group is available while creating topic under class discussion forum
Refer to the screencast: http://screencast.com/t/dP8YFmcYPvSV</t>
  </si>
  <si>
    <t>http://screencast.com/t/dP8YFmcYPvSV</t>
  </si>
  <si>
    <t>BUG_78</t>
  </si>
  <si>
    <t>[ Instructor]Kinesiology in Action&gt;  Instructor is unable to launch  'Discussion Forum' as upon clicking the link application navigates to the top of the page instead of launching the discussion forum.</t>
  </si>
  <si>
    <t>re-Requisite: User has successfully registered as a Instructor
2) Class has been created.
Steps to reproduce: 
1. Launch the URL : www.kinesiologyinaction.com
2. Verify that the application’s landing page appears
3. Click on the ‘Login/Join’ button and verify that the user gets navigate 
to the ‘Login/Join’ page
4. Login with valid user credentials: ( say : Instructor:  varunchauhan@qainfotech.com/password)
5. Click on the 'Discussion Forum ' link for any expired class
6. Verify, Instructor is unable to launch  'Discussion Forum' as upon clicking the link application navigates to the top of the page instead of launching the discussion forum.
Actual Result : Instructor is unable to launch  'Discussion Forum' as upon clicking the link application navigates to the top of the page instead of launching the discussion forum.
http://screencast.com/t/CuvG5Fm5lmA
Expected Result : User should be able to launch the discussion forum</t>
  </si>
  <si>
    <t>http://screencast.com/t/R2TUupX7zRsJ</t>
  </si>
  <si>
    <t>BUG_79</t>
  </si>
  <si>
    <t>[Student] Kinesiology in Action&gt; Student is able to access / view thread from discussion forum even if s/he has been unenrolled from the class.</t>
  </si>
  <si>
    <t>Pre-Requisite: User has successfully registered as a Student
2) Class has been created.
Steps to reproduce: 
1. Launch the URL : www.kinesiologyinaction.com
2. Verify that the application’s landing page appears
3. Click on the ‘Login/Join’ button and verify that the user gets navigate 
to the ‘Login/Join’ page
4. Login with valid user credentials: ( say : Instructor:  deepalivasudeva@qainfotech.net/password)
5. Click on the 'Discussion Forum ' link for any expired class
6. Verify, Student is able to access / view thread from discussion forum even if s/he has been unenrolled from the class.
Actual Result :Student is able to access / view thread from discussion forum even if s/he has been unenrolled from the class.
http://screencast.com/t/CuvG5Fm5lmA
Expected Result : Student should not be able to access threads.</t>
  </si>
  <si>
    <t>http://screencast.com/t/hZ9l9ZVbhCWd</t>
  </si>
  <si>
    <t>BUG_80</t>
  </si>
  <si>
    <t>Kinesiology in Action&gt; Activities should not be accessible after student hits 'Grade' option from the confirmation popup if instructor has marked 'initial Practice than grade' option for that activity while class creation.</t>
  </si>
  <si>
    <t>Pre-Requisite: User has successfully registered as a Student
2) Class has been created and assignments have been enrolled.
Steps to reproduce: 
1. Launch the URL : www.kinesiologyinaction.com
2. Verify that the application’s landing page appears
3. Click on the ‘Login/Join’ button and verify that the user gets navigate 
to the ‘Login/Join’ page
4. Login with valid user credentials: ( say : Instructor:  deepalivasudeva@qainfotech.net/password)
5. Attempt activities 
6. Verify, Activities should not be accessible after student hits 'Grade' option from the confirmation popup if instructor has marked 'initial Practice than grade' option for that activity while class creation.
Actual Result :Activities should not be accessible after student hits 'Grade' option from the confirmation popup if instructor has marked 'initial Practice than grade' option for that activity while class creation.
Expected Result : Activities should not be accessible after grading.</t>
  </si>
  <si>
    <t>BUG_81</t>
  </si>
  <si>
    <t>OS:  Win 8, Browser: Chrome,</t>
  </si>
  <si>
    <t>[Instructor]Kinesiology in Action&gt; Create Class&gt; Lesson Settings&gt;  Instructor Resource&gt;  User is able to add resource of file size more than 2 MB as compared to the business rule 11 of 'Create Class.doc'</t>
  </si>
  <si>
    <t>http://screencast.com/t/FyrYCu7WV0H</t>
  </si>
  <si>
    <t>BUG_82</t>
  </si>
  <si>
    <t>[Instructor] Kinesiology in Action&gt; Create Class&gt; Lesson Settings&gt;  Instructor Resource&gt;  User is not able to add resource with .PPTX extensions compared to the business rule 11 of 'Create Class.doc'</t>
  </si>
  <si>
    <t>http://screencast.com/t/tUpeeJa1ZzhZ</t>
  </si>
  <si>
    <t>BUG_83</t>
  </si>
  <si>
    <t>[Instructor]Kinesiology in Action&gt; Manage Groups&gt; Application does not display any success message while deleting any created group.</t>
  </si>
  <si>
    <t>Pre-Requisite: 1) User has successfully registered as a Instructor
2) Instructor has set 'Generation exercise' as group assignment as group assignment while class creation.
Steps to reproduce: 
1. Launch the URL : www.kinesiologyinaction.com
2. Verify that the application’s landing page appears
3. Click on the ‘Login/Join’ button and verify that the user gets navigate to the ‘Login/Join’ page
4. Login with valid user credentials: ( say : Instructor : varunchauhan@qainfotech.com/password)
5. Click on 'Manage Groups' link for a class from instructor dashboard.
6. Create group and then try deleting that group.
7. Verify, Application does not display any success message while deleting any created group.
Actual Result : Application does not display any success message while deleting any created group.
Refer to the screencast: http://screencast.com/t/FM26yKjMo1Ef
Expected Result : Application should display success message as mentioned in the specifications.</t>
  </si>
  <si>
    <t>http://screencast.com/t/FM26yKjMo1Ef</t>
  </si>
  <si>
    <t>BUG_84</t>
  </si>
  <si>
    <t>Kinesiology in Action&gt; Manage Groups&gt; 'Custom Create Groups'&gt; User is able to enter more than 28 characters in 'New Group' text filed , however user cannot enter more than 49 characters.</t>
  </si>
  <si>
    <t>http://screencast.com/t/a4c6oBLX9D</t>
  </si>
  <si>
    <t>BUG_85</t>
  </si>
  <si>
    <t>Kinesiology in Action&gt; Manage Groups&gt; Custom Create Groups&gt;  User has added group name&gt; Edit name&gt; Application displays 'Edit group' button instead of 'Update' button.</t>
  </si>
  <si>
    <t>Pre-Requisite: 1) User has successfully registered as a Instructor
2) Instructor has set 'Generation exercise' as group assignment as group assignment while class creation.
Steps to reproduce: 
1. Launch the URL : www.kinesiologyinaction.com
2. Verify that the application’s landing page appears
3. Click on the ‘Login/Join’ button and verify that the user gets navigate to the ‘Login/Join’ page
4. Login with valid user credentials: ( say : Instructor : varunchauhan@qainfotech.com/password)
5. Click on 'Manage Groups' link for a class from instructor dashboard.
6. Create group and then try editing the added group name.
7. Verify, Application displays 'Edit group' button instead of 'Update' button.
Actual Result : Application displays 'Edit group' button instead of 'Update' button.
Refer to the screencast : http://screencast.com/t/i8nk0KnfH32v
Expected Result: System should display 'Update' button instead of 'Edit Group'.</t>
  </si>
  <si>
    <t>http://screencast.com/t/i8nk0KnfH32v</t>
  </si>
  <si>
    <t>BUG_86</t>
  </si>
  <si>
    <t>Kinesiology in Action&gt; Assignment Feedback screen&gt; The assignment is not launched in the new window upon clicking the assignment link</t>
  </si>
  <si>
    <t>Observation: Application expands assignment at the bottom of the page where instructor can give score /feedback.</t>
  </si>
  <si>
    <t>Pre-Requisite: 1) User has successfully registered as a Instructor
2) Students have attempted the group assignments
Steps to reproduce: 
1. Launch the URL : www.kinesiologyinaction.com
2. Verify that the application’s landing page appears
3. Click on the ‘Login/Join’ button and verify that the user gets navigate 
to the ‘Login/Join’ page
4. Login with valid user credentials: ( say : Instructor:  varunchauhan@qainfotech.com/password)
5. Click on the 'Assignment' link.
6. Click on any assignment link from the assignment feedback screen.
7. Verify, The assignment is not launched in the new window upon clicking the assignment link
Actual Result : The assignment is not launched in the new window upon clicking the assignment link
Refer to the screencast: http://screencast.com/t/4tj5v6hmwK
Expected Result : Assignment should be launched in new window</t>
  </si>
  <si>
    <t>http://screencast.com/t/4tj5v6hmwK</t>
  </si>
  <si>
    <t>BUG_87</t>
  </si>
  <si>
    <t>[Instructor] Kinesiology in Action&gt; Assignment&gt; Upon Clicking the assignment Instructor is not able to view comment' given by  users on students' response.</t>
  </si>
  <si>
    <t>http://screencast.com/t/CuvG5Fm5lmA</t>
  </si>
  <si>
    <t>BUG_88</t>
  </si>
  <si>
    <t>[Student] Kinesiology in Action&gt; Video Library&gt; 'All' option is missing from the Video Listing dropdown as compared to the 'Access Video Library.docx'</t>
  </si>
  <si>
    <t>Pre-Requisite: 1) User has successfully registered as a Student
2) Class has been created 
Steps to reproduce: 
1. Launch the URL : www.kinesiologyinaction.com
2. Verify that the application’s landing page appears
3. Click on the ‘Login/Join’ button and verify that the user gets navigate 
to the ‘Login/Join’ page
4. Login with valid user credentials: ( say : Instructor:  deepalivasudeva@qainfotech.net/password)
5. View 'Select Lessons' dropdown.
6. Verify, 'All' option is missing from the Video Listing dropdown as compared to the 'Access Video Library.docx'
Actual Result :'All' option is missing from the Video Listing dropdown as compared to the 'Access Video Library.docx'
Expected Result : 'All' options should be available.</t>
  </si>
  <si>
    <t>BUG_89</t>
  </si>
  <si>
    <t>OS:  Win 8,Win 7 Browser: Chrome,</t>
  </si>
  <si>
    <t xml:space="preserve">Kinesiology In Action&gt; Enroll/Un-enroll&gt;  Confirmation/ Rejection Mail&gt; The Email sent by the system after accepting or rejecting a student request for enrollment is not as per the layout  in the 'Manage Class Enrollment Requests' doc. </t>
  </si>
  <si>
    <t>http://screencast.com/t/g2CYDJR5jX  &amp; http://screencast.com/t/WLFGHfCYo</t>
  </si>
  <si>
    <t>BUG_90</t>
  </si>
  <si>
    <t>Instances: 
i. Order Confirmation mail.
ii. Notification E-mail for Approved Request.
iii. Notification E-mail for Rejected Request.</t>
  </si>
  <si>
    <t>http://screencast.com/t/oj3NwY1RUvd</t>
  </si>
  <si>
    <t>BUG_91</t>
  </si>
  <si>
    <t>Kinesiology in Action&gt;Student&gt; My Dashboard&gt; Enter&gt; Updates&gt; If user scroll down the pop up content then background page converted into white from grey.</t>
  </si>
  <si>
    <t>http://screencast.com/t/E1UwoWAoG0</t>
  </si>
  <si>
    <t>BUG_92</t>
  </si>
  <si>
    <t>Kinesiology In Action &gt;Purchase Product &gt; 1$ is being debited from the users account instead of 54.95 $ upon purchasing 'Levangie: Kinesiology in Action' product</t>
  </si>
  <si>
    <t>http://screencast.com/t/O0d0EOwoJNSZ</t>
  </si>
  <si>
    <t>BUG_93</t>
  </si>
  <si>
    <t>Kinesiology in Action &gt;Support &gt;‘Videos’ page &gt;
Latin text &gt; Application displays the text related to the videos in Latin
instead of English</t>
  </si>
  <si>
    <t>http://screencast.com/t/BuiInXSACH</t>
  </si>
  <si>
    <t>Kinesiology in Action &gt;Instructor&gt; Create Class/Edit
class/Clone class&gt; Application does not display any Alert message regarding
the data being saved ,when Instructors exits the Class management wizard by
clicking on the ‘Exit Lesson Settings’ button</t>
  </si>
  <si>
    <t>Pre-Requisite: Instructor has created a class
Steps to Reproduce:
1.Launch the URL : www.kinesiologyinaction.com
2.Verify that the applications landing page appears
3.Click on the ‘Login/Join’ button 
4.Verify that the ‘Login/Join’ page appears
5.Login using valid instructor credentials: ashwinarora@qainfotech.com/password
6.Verify that the Instructor’s dashboard appears
7.Click on the ‘Edit Class’ link of an  already created class: say : Test Class 2 
8.Verify that Class management wizard gets open up in the ‘edit mode’ 
9.Click on the ‘Lesson Settings’ link from the top ‘ Class Management Wizard’ 
10. Edit the settings of any lesson 
11. Click on the ‘Exit Lesson Settings’ button and verify 
Actual Result: Application does not display any error message when Instructors exits the Class management wizard by clicking on the ‘Exit Lesson Settings’ button
Refer to the screen cast &lt;&lt; http://screencast.com/t/c5Yg0b9dQvup&gt;&gt;
Expected Result: Application should display an Alert message to the user in order to inform the user about the changes that have been made. (I.e. Do user wants to save the changes made or not, with an ‘Ok’ and ‘cancel’ button)</t>
  </si>
  <si>
    <t>http://screencast.com/t/c5Yg0b9dQvup</t>
  </si>
  <si>
    <t xml:space="preserve">Kinesiology in Action &gt; student &gt; Student is able to access the ‘Discussion forum’/’My Gradebook’ / ‘Instructor Feedback’ for a Class that has not yet been started. </t>
  </si>
  <si>
    <t>Pre- Requisite: Student is enrolled in a class that has not yet been started
Steps to Reproduce:
1.Launch the URL : www.kinesiologyinaction.com
2.Verify that the applications landing page appears
3.Click on the ‘Login/Join’ button 
4.Verify that the ‘Login/Join’ page appears
5.Login using valid Student credentials: abhinavchauhan@qainfotech.net/password
6.Verify that the student’s dashboard appears
7.Verify by clicking on the ‘Discussion forum’/’My Gradebook’ / ‘Instructor Feedback’ for a Class that has not yet been started.
Actual Result: Student is able to access the ‘Discussion forum’/’My Gradebook’ / ‘Instructor Feedback’ for a Class that has not yet been started.
Refer to the screen cast &lt;&lt;http://screencast.com/t/PQnPCTdOxG&gt;&gt;
Expected Result: Student should not be able to access ‘Discussion forum’/’My Gradebook’ / ‘Instructor Feedback’ for a Class that has not yet been started. Also application should display the ‘Alert’ message (i.e. class not yet Started) to the student</t>
  </si>
  <si>
    <t>http://screencast.com/t/PQnPCTdOxG</t>
  </si>
  <si>
    <t xml:space="preserve">Kinesiology in Action &gt; Create class/ Edit Class/ Clone class &gt; Instructor is able to set the start date or end date of assignments prior to the Class start date </t>
  </si>
  <si>
    <t>Pre-Requisite: Instructor has created a class which has a future start date.
Steps to Reproduce:
1.Launch the URL : www.kinesiologyinaction.com
2.Verify that the applications landing page appears
3.Click on the ‘Login/Join’ button 
4.Verify that the ‘Login/Join’ page appears
5.Login using valid instructor credentials: ashwinarora@qainfotech.net/password
6.Verify that the Instructor’s dashboard appears
7.Click on the ‘Edit Class’ link of an  already created class: say : Test Class 2 
8.Verify that Class management wizard gets open up in the ‘edit mode’ 
9.Click on the ‘Lesson Settings’ link from the top ‘ Class Management Wizard’ 
10. Add the start date and end date that is prior to the class start date
Actual Result: Instructor is able to set the start date of assignments prior to the Class start date 
Refer to the screencast &lt;http://screencast.com/t/TL6KNx7dbty&gt;
Expected Result: User should not be able to set the start and due date of any assignment prior to the start date of a class</t>
  </si>
  <si>
    <t>http://screencast.com/t/TL6KNx7dbty</t>
  </si>
  <si>
    <t>Kinesiology in Action &gt; Instructor/Student &gt; Video
Library &gt; Lesson &gt; the wrist and Hand Complex &gt; palpation Tutorial:
Wrist : &gt;Application displays message ‘OOPS! The embed code for this video
is not valid”</t>
  </si>
  <si>
    <t>Pre-Requisite: Student is enrolled in a class under the product Levangie: Kinesiology in Action
Steps to Reproduce:
1.Launch the URL : www.kinesiologyinaction.com
2.Verify that the applications landing page appears
3.Click on the ‘Login/Join’ button 
4.Verify that the ‘Login/Join’ page appears
5.Login using valid Student credentials: abhinavchauhan@qainfotech.net/password
6.Verify that the student’s dashboard appears
7.Verify that the ‘Enter’ button for class : Test Class 2
8.Verify that the user gets redirected to the ‘Class Dashboard’ page
9.Click on the ‘Video Library’ Link and verify that ‘video’ library page appears
10.Select lesson “the wrist and Hand Complex” 
11.Verify that the videos related to the  lesson appears
12.Click on the ‘palpation Tutorial: Wrist’ video and verify 
Actual Result: Application displays message ‘OOPS! The embed code for this video is not valid” for ‘palpation Tutorial: Wrist’ video
Refer to the screen cast &lt;http://screencast.com/t/b1KgybZPY6&gt;
Expected Result: ‘palpation Tutorial: Wrist’ video should get play</t>
  </si>
  <si>
    <t>http://screencast.com/t/b1KgybZPY6</t>
  </si>
  <si>
    <t>Kinesiology in Action &gt; Create class/ Edit Class/ Clone
class &gt; Application keeps on displaying the loading message and application
gets freeze/hang, if instructor selects any other lesson after making changes for
a lesson</t>
  </si>
  <si>
    <t>Pre-Requisite: Instructor has created a class
Steps to Reproduce:
1.Launch the URL : www.kinesiologyinaction.com
2.Verify that the applications landing page appears
3.Click on the ‘Login/Join’ button 
4.Verify that the ‘Login/Join’ page appears
5.Login using valid instructor credentials: ashwinarora@qainfotech.net/password
6.Verify that the Instructor’s dashboard appears
7.Click on the ‘Edit Class’ link of an  already created class: say : Test Class 2 
8.Verify that Class management wizard gets open up in the ‘edit mode’ 
9.Click on the ‘Lesson Settings’ link from the top ‘ Class Management Wizard’ 
10.Edit the settings of any lesson 
11.Now , change the lesson from the lesson drop down and verify 
Actual Result: Application keeps on displaying the loading message and freeze/hang, if instructor selects any other lesson after making changes for a lesson
Refer to the screen cast &lt;&lt;http://screencast.com/t/x9g9vtBu&gt;&gt;
Expected Result: Application should display the alert message regarding the changes and user should be easily navigated to the next lesson</t>
  </si>
  <si>
    <t>http://screencast.com/t/x9g9vtBu</t>
  </si>
  <si>
    <t>Instructor&gt; My Dashboard&gt; Assignment &gt; Exercise
name&gt; Upon entering incorrect score in the score field, application
generates two alert pop-up messages for the same incidence.</t>
  </si>
  <si>
    <t>Pre-Requisites: 
1. The class should not have expired.
2. Student must have submitted at least one assignment for
feedback.
Steps to reproduce:
1. Launch the URL: 
www.kinesiologyinaction.com
2. Verify user is on landing page and click on 'login/join'.
3. Login with valid credentials: amitgarg@qainfotech.com / p
4. Verify user is on 'My Dashboard' and click on
'Assignment'.
5. Verify that 'Assignment Feedback' page appears.
6. Click on any exercise appearing under 'Exercise name' .
(Say: Text Generation 2)
7. Scroll down the page and enter incorrect score in the
'score' field and click on 'Submit' button.
8. Verify that 'Alert' pop-up message is displayed twice by
the application one upon the other.
Actual Result: Upon entering incorrect score in the score field,
application generates two alert pop-up messages for the same incidence. Thus user
has to click on ‘close’ button in order to close the ‘Alert’ pop-up
Expected Result: Only a single 'Alert' pop-up message must
be generated by the application upon submitting the invalid score.</t>
  </si>
  <si>
    <t>IOS 8&gt; iPad Air &gt; Kinesiology in Action Application displays
‘Resource title’ text box as misaligned on the ‘Add File or link’ pop-up in portrait
mode on iPad Air</t>
  </si>
  <si>
    <t>Steps to Reproduce:
1.Launch the URL : www.kinesiologyinaction.com on the iPad device
2.Verify that the applications landing page appears
3.Keep the device in portrait mode
4.Tap on the ‘Login/Join’ button 
5.Verify that the ‘Login/Join’ page appears
6.Login using valid instructor credentials: ashwinarora@qainfotech.net/password
7.Verify that the Instructor’s dashboard appears
8.Tap on the ‘Edit Class’ link of an  already created class: say : Test Class 2 
9.Verify that Class management wizard gets open up in the ‘edit mode’ 
10.Tap on the ‘Lesson Settings’ link from the top ‘ Class Management Wizard’ 
11.Now tap on the ‘ Instructor resources’ tab 
12.Tap on the ‘ Add file or Link’ button 
13.Verify the alignment of the components
Actual Result: Application displays ‘Resource name’ text box as misaligned on the ‘Add File or link’ pop-up in portrait mode on iPad Air
Refer to the attached screen shot &lt;&lt; Ipad_Misalignment.jpg&gt;&gt;
Expected Result : Application should display all the components as properly aligned</t>
  </si>
  <si>
    <t>Kinesiology in Action&gt; Product&gt; Learn
More&gt; Thumbnail Image is missing for the ‘LEVANGIE: KINESIOLOGY IN ACTION’ product.</t>
  </si>
  <si>
    <t>Steps to Reproduce:
1. Launch the URL : www.kinesiologyinaction.com
2. Verify that the applications landing page
appears
3. Click on the ‘Product' link that is present in
the header 
4. Verify that the user gets redirected to the
‘Product' page
5. Click on the ‘Learn More' and verify.
Actual Result: Thumbnail Image is missing.
Refer to the screen cast:  http://screencast.com/t/AJI4cwrz4tZ4
Expected Result: Application should display the thumbnail image.</t>
  </si>
  <si>
    <t>http://screencast.com/t/AJI4cwrz4tZ4</t>
  </si>
  <si>
    <t>Kinesiology in Action&gt; Support&gt; For
Instructors/Students&gt; Contact Support&gt; See More&gt; Get driving directions&gt;
Application launches the ‘Get driving directions’ link in same window instead
of a new tab.</t>
  </si>
  <si>
    <t>Steps to Reproduce:
1. Launch the URL : www.kinesiologyinaction.com
2. Verify that the applications landing page
appears
3. Click on the ‘Support' link that is present in
the header 
4. Verify that the user gets redirected to the
‘Support' page
5. Click on the 'For Instructors/Students' tab
6. Click on 'See More' link under 'Contact
Support'.
7. Click on ' Get driving directions' and verify.
Actual Result: Application launches the ‘Get
driving directions’ link in same window instead of a new tab.
Expected Result: Link should be launched in new tab/window.</t>
  </si>
  <si>
    <t>[IE 11][Global] Kinesiology in Action&gt; 'Cross'
icon for all the confirmation popups across the application are not clearly
visible.</t>
  </si>
  <si>
    <t>Steps to Reproduce:
1. Launch the URL : www.kinesiologyinaction.com
2. Verify that the applications landing page
appears
3. Login using Instructor credentials
(varunchaunhan@qainfotech.com/password)
4. Verify user is on Instructor dashboard.
5. Click on 'Remove notification' link under
'Expired Class Section'
6. 'Cross' icon for all the confirmation popups
across the application is not clearly visible.
Actual Result: 'Cross' icon for all the confirmation popups
across the application is not clearly visible.
Refer to the screencast: http://screencast.com/t/i7BElYyOrx
Expected Result: The Cross Icon should be clearly visible.</t>
  </si>
  <si>
    <t>http://screencast.com/t/i7BElYyOrx</t>
  </si>
  <si>
    <t>Kinesiology in Action&gt; Landing page&gt; Hover
mouse over icons&gt; Cursor changes to hand icons however no action is
performed on clicking</t>
  </si>
  <si>
    <t>http://screencast.com/t/hgv6NVBdu</t>
  </si>
  <si>
    <t>Kinesiology in Action&gt; Create Class&gt; Lesson settings&gt; Set 'start date for all assignments' as future start date&gt; Start date for all assignments is not reflected for the individual assignments.</t>
  </si>
  <si>
    <t>http://screencast.com/t/73f8R87UKaGu</t>
  </si>
  <si>
    <t>Kinesiology in Action&gt; Clone Class&gt; If user
navigates to the 'Clone Class' page from the 'Lesson settings' page while
cloning a class in order to make few changes in the clone class settings then
upon clicking on the 'Save and continue' button no action gets performed.</t>
  </si>
  <si>
    <t>http://screencast.com/t/UiXfyYlXv</t>
  </si>
  <si>
    <t>BUG_94</t>
  </si>
  <si>
    <t>BUG_95</t>
  </si>
  <si>
    <t>BUG_96</t>
  </si>
  <si>
    <t>BUG_97</t>
  </si>
  <si>
    <t>BUG_98</t>
  </si>
  <si>
    <t>BUG_99</t>
  </si>
  <si>
    <t>BUG_100</t>
  </si>
  <si>
    <t>BUG_101</t>
  </si>
  <si>
    <t>BUG_102</t>
  </si>
  <si>
    <t>BUG_103</t>
  </si>
  <si>
    <t>BUG_104</t>
  </si>
  <si>
    <t>BUG_105</t>
  </si>
  <si>
    <t>BUG_106</t>
  </si>
  <si>
    <t>Can not  Reproducible/Closed</t>
  </si>
  <si>
    <t>http://screencast.com/t/oZEHfhLqWv</t>
  </si>
  <si>
    <t>Ipad_Misalignment.jpg</t>
  </si>
  <si>
    <t>Steps to Reproduce:
1. Launch the URL : www.kinesiologyinaction.com
2. Verify that the applications landing page
appears
3. Hover mouse over image icons.
4. Cursor changes to hand icons however no action
is performed on clicking
Actual Result: Cursor changes to hand icons however no action
is performed on clicking.
Refer to the screen cast &lt;&lt; http://screencast.com/t/hgv6NVBdu&gt;&gt;
Expected Result: Appropriate action should be performed.</t>
  </si>
  <si>
    <t>OS: Win 8, Win 7
Browser: IE 11</t>
  </si>
  <si>
    <t>Pre-Requisite: 
User has successfully registered as a student
Steps to reproduce: 
1. Launch the URL : www.kinesiologyinaction.com
2. Verify that the application’s landing page appears
3. Click on the ‘Login/Join’ button and verify that the user gets navigate to the ‘Login/Join’ page
4. Login with valid user credentials:
 ( say : ravitiwari@qainfotech.com/password)
5. Verify that the student dashboard appears.
6. Click on the 'Enter/Buy Access Code' button.
7. A pop up window appears with " Purchase New Code/Renew Access" button present.
8. Click on " Purchase New Code/Renew Access" button.
9. Verify that Only one product is appearing to purchase in the drop down.
Actual Result :Currently student is able to see only 1 product in the 'select a Product' down while purchasing any product. Please clarify that will user see all the products that are available with the application in the 'select a product' drop down. 
~ In case , student will see all the products and there is a huge list of available products . will application display a pre-defined number of products and then student has to type-in to search for the desired product if it is not in the list .</t>
  </si>
  <si>
    <t>Observation:
This issue is reproducible when the next assignment of the current assignment is already taken.
Pre-Requisite:
User has successfully registered as a Student.
Steps to reproduce:
1. Launch the URL : www.kinesiologyinaction.com
2. Verify that the application’s landing page appears.
3. Click on the ‘Login/Join’ button and verify that the user gets navigate to the ‘Login/Join’ page.
4. Login with the student credentials: latishapanwar@qainfotech.net/password
5. Verify that the 'My dashboard' appears.
6. Click on any lesson from the list say, 'Axial Skeleton'.
7. Now, click on say, 'Generation.
8. Attempt 'Text Generation 2' first and submit ir for grading.
9. Now, click on 'Quick Jump to Activities'.
10. Click on 'Text Generation 1'.
11. Attempt and submit.
12. Verify that an error message "We're sorry! The page You're looking for Does not Exist Please use the menu to navigate" is displayed.
Actual Result: 
User is displayed with an error message "We're sorry! The page You're looking for Does not Exist Please use the menu to navigate" when user clicks on 'Next Assignment' and the next assignment is already submitted.
Refer to the screen-cast &lt;&lt;http://screencast.com/t/FTm7xlGhGTe&gt;&gt;
Expected Result:
1. The next submitted activity should be available for review at least, or 
2. The error message should be updated</t>
  </si>
  <si>
    <t>Pre-Requisite:
1. User has successfully enrolled into application as an instructor/student
2. User is enrolled in a class
Steps to Reproduce:
1. Launch the URL : www.kinesiologyinaction.com on a IOS device
2. Verify that the application’s landing page appears
3. Keep the device in portrait mode
4. Click on the ‘Login/Join’ button and verify that the user gets redirected to the ‘Login/Join’ page
5. Login using valid user credentials: ashwinarora@qainfotech.com/password
6. Verify that the instructor’s dashboard
7. Tap on ‘Create Class’ button and verify that the ‘Class Management Wizard’ opens up in create mode
8. Verify the last digit of the year in the ‘Start Date’ and the ‘End Date’ boxes
Actual Result: The last digit of the year in the ‘Start Date’ and the ‘End Date’ boxes appears as slightly truncated
Refer to the attached screenshot &lt;&lt;Last_Date_Truncated.jpg&gt;&gt; for more details
Expected Result: The last digit of the year in the ‘Start Date’ and the ‘End Date’ boxes  should not appear as truncated</t>
  </si>
  <si>
    <t>Pre-Requisite:
1. User has successfully enrolled into application as an instructor
2. User is already enrolled in a class
Steps to Reproduce: 
1. Launch  the URL : www.kinesiologyinaction.com
2. Verify that the landing page appears
3. Click on the ‘My Account ’ dropdown and verify that the user is able to see the 'Shopping Cart' link in the dropdown.
4. Click on the 'Shopping Cart' link and verify 'Shopping Cart' page is launched.
5. Click on 'Continue Shopping' button appearing under the shopping cart section.
6. Verify that upon clicking 'Continue Shopping' button the user gets navigated to 'My Dashboard'.
Actual Result: Upon clicking on the ‘Continue Shopping’ button on the ‘Shopping Cart’ page user gets redirected to the user’s dashboard.
Refer to the screencast &lt;&lt;http://screencast.com/t/rwvYrBBY7&gt;&gt;</t>
  </si>
  <si>
    <t>Pre-Requisite:
1. User has successfully enrolled into application as an instructor/student
2. User is enrolled in a class
Steps to Reproduce:
1. Launch the URL : www.kinesiologyinaction.com on a IOS device
2. Verify that the application’s landing page appears
3. Keep the device in portrait mode
4. Click on the ‘Login/Join’ button and verify that the user gets redirected to the ‘Login/Join’ page
5. Login using valid user credentials: ashwinarora@qainfotech.com/password
6. Verify that the instructor’s dashboard
7. Tap on ‘Create Class’ button and verify that the ‘Class Management Wizard’ opens up in create mode
8. Verify the last digit of the year in the ‘Start Date’ and the ‘End Date’ boxes
Actual Result: The last digit of the year in the ‘Start Date’ and the ‘End Date’ boxes appears as slightly truncated
Refer to the attached screenshot &lt;&lt;Date_Truncated.jpg&gt;&gt; for more details
Expected Result: The last digit of the year in the ‘Start Date’ and the ‘End Date’ boxes  should not appear as truncated</t>
  </si>
  <si>
    <t>Pre-Requisite: User has successfully registered as a Instructor
2) Class has been created and assignments have been enrolled.
Steps to reproduce: 
1. Launch the URL : www.kinesiologyinaction.com
2. Verify that the application’s landing page appears
3. Click on the ‘Login/Join’ button and verify that the user gets navigate 
to the ‘Login/Join’ page
4. Login with valid user credentials: ( say : Instructor:  varunchauhan@qainfotech.com/password)
5. Click on 'Create Class '
6. Navigate to 'Lessons settings' page
7. Try adding resource under 'Instructor Resource' tab.
8. Verify, User is able to add resource of file size more than 2 MB as compared to the business rule 11 of 'Create Class.doc'
Actual Result :User is able to add resource of file size more than 2 MB as compared to the business rule 11 of 'Create Class.doc'
Refer to the screencast:http://screencast.com/t/FyrYCu7WV0H
Expected Result : User should not be allowed to add resource of more than 2 MB as mentioned in the specifications.</t>
  </si>
  <si>
    <t>Pre-Requisite: 
1) User has successfully registered as a Instructor
2) Class has been created and assignments have been enrolled.
Steps to reproduce: 
1. Launch the URL : www.kinesiologyinaction.com
2. Verify that the application’s landing page appears
3. Click on the ‘Login/Join’ button and verify that the user gets navigate 
to the ‘Login/Join’ page
4. Login with valid user credentials: ( say : Instructor:  varunchauhan@qainfotech.com/password)
5. Click on 'Create Class '
6. Navigate to 'Lessons settings' page
7. Try adding resource of .ppt extension under 'Instructor Resource' tab.
8. Verify, User is not able to add resource with .PPTX extensions compared to the business rule 11 of 'Create Class.doc'
Actual Result :User is not able to add resource with .PPTX extensions compared to the business rule 11 of 'Create Class.doc'.
Refer to the screencast: http://screencast.com/t/tUpeeJa1ZzhZ
Expected Result : User should be able to add resource in pptx extension</t>
  </si>
  <si>
    <t>Pre-Requisite: 1) User has successfully registered as a Instructor
2) Instructor has set 'Generation exercise' as group assignment as group assignment while class creation.
Steps to reproduce: 
1. Launch the URL : www.kinesiologyinaction.com
2. Verify that the application’s landing page appears
3. Click on the ‘Login/Join’ button and verify that the user gets navigate to the ‘Login/Join’ page
4. Login with valid user credentials: ( say : Instructor : varunchauhan@qainfotech.com/password)
5. Click on 'Manage Groups' link for a class from instructor dashboard.
6. Create group and then try entering group name 
7. Verify, User is able to enter more than 28 characters in 'New Group' text filed , however user cannot enter more than 49 characters.
Actual Result : User is able to enter more than 28 characters in 'New Group' text filed , however user cannot enter more than 49 characters.
Refer to the screencast: http://screencast.com/t/a4c6oBLX9D
Expected Result: User should not be allowed to enter more than 28 characters as per the specifications</t>
  </si>
  <si>
    <t>Pre-Requisite: User has successfully registered as a Instructor
2) Students have attempted the group assignments
Steps to reproduce: 
1. Launch the URL : www.kinesiologyinaction.com
2. Verify that the application’s landing page appears
3. Click on the ‘Login/Join’ button and verify that the user gets navigate 
to the ‘Login/Join’ page
4. Login with valid user credentials: ( say : Instructor:  varunchauhan@qainfotech.com/password)
5. Click on the 'Assignment' link.
6. Click on any assignment link from the assignment feedback screen.
7. Verify, Upon Clicking the assignment Instructor is not able to view comment' given by  users on students' response.
Actual Result : Upon Clicking the assignment Instructor is not able to view comment' given by  users on students' response.
Refer to the screencast : http://screencast.com/t/CuvG5Fm5lmA
Expected Result : Instructor should be able to view the users comments.</t>
  </si>
  <si>
    <t xml:space="preserve">Pre-Requisites: 
~User has already registered as Student.
~ Student has sent request to the Instructor to get  Enrollment in a class.
Steps to Reproduce: 
1. Verify that mail has been received by the student on the registered Email id. 
2. Click upon the message to open it.
3. Verify that the message starts with no greetings as mentioned in the 'Use Cases'. 
4. Verify that the received mail is not in correct pattern as mentioned in the 'Use Case'.
Actual Result:  The Email sent by the system after accepting or rejecting a student request for enrollment is not as per the instructions mentioned in the 'Manage Class Enrollment Requests' doc. 
Refer to the screenshot:  &lt;&lt;http://screencast.com/t/g2CYDJR5jX&gt;&gt;   and &lt;&lt;http://screencast.com/t/WLFGHfCYo&gt;&gt; for more information
Expected Result:  The Email should be in correct pattern as mentioned in the 'Manage Class Enrollment Requests' doc. So that it may be specified that mail is received for particular user regarding his request . </t>
  </si>
  <si>
    <t>Kinesiology In Action&gt; Registration confirmation E-Mail&gt; The link given in the mail under 'Copyright section' ( Term of Use and Privacy Policy) doesn't redirect user on the respective page. Also it displays a message 'We're sorry! The  page you're looking  for does not exist'</t>
  </si>
  <si>
    <t>Pre-Requisites: 
~User has just registered himself/herself.
Steps to Reproduce: 
1. Verify that mail has been received by the student on the registered Email Id. 
2. Click upon the mail to open it.
3. Verify that the mail contains only 4 social sites as compared to the social sites in the application under the 'follow us' section.
4. Verify that the received mail does not have 'LinkedIn' site in the mail under follow us section.
Actual Result:  The social sites given under 'follow us' section in the mail varies with the social sites given in the application (LinkedIn site is absent in the mail) 
Refer to the Screenshot &lt;&lt;http://screencast.com/t/oj3NwY1RUvd&gt;&gt; for more information.
Instances: 
i. Order Confirmation mail.
ii. Notification E-mail for Approved Request.
iii. Notification E-mail for Rejected Request.
Expected Result: The social sites in the mail should be in accordance with the social sites present in the application that is if 5 sites are given in the application under 'follow us' section then the mail generated should also have 5 sites under its 'follow us' section.</t>
  </si>
  <si>
    <t>Pre-Requisites: 
1. User is already enrolled in a class.
2. Updates are available for the users on the Class Dashboard.
Steps to Reproduce: 
1. Launch the URL: www.kinesiologyinaction.com
2. Login with valid credentials: bhavyagakhar@qainfotech.net / password
3. Verify that user has successfully logged in and is on 'My Dashboard' .
4. Click on the 'Enter' button appearing under the Class Description section.
5. Verify that 'Class Dashboard' page appears and also verify that updates are available under the Class Description section.
6. Click on the updates icon available and verify that updates pop-up open.
7. Verify that background screen of  pop-up appearing moves along with the pop-up message upon scrolling. 
Actual Result: The application displays background of pop-up message as grey but as user scrolls it down the grey background of the page disappears. Also when user scrolls the pop up message upward the grey screen appears again.
Refer to the screen cast: &lt;&lt;http://screencast.com/t/E1UwoWAoG0&gt;&gt; for more information. 
Expected Result: The grey background appearing  when pop-up opens up should not get scrolled up and down when user scrolls it up and down.</t>
  </si>
  <si>
    <t>Pre-Requisite's:
1. User has successfully enrolled into application as a student
Steps to Reproduce:
1. Launch the URL : www.kinesiologyinaction.com on a web browser
2. Log in to an existing account with the credentials: bhavyagakhar@qainfotech.net / password 
3. Verify that the application’s landing page appears 
4. Click on shopping cart button from the top right menu button
5. Select one of the product and click on 'Proceed to checkout' 
6. Verify the 'Billing address' page appears and now enter valid billing address
7. Click on 'Next; Payment Information' button and verify that 'Credit Card ' Page appears
8. Enter proper details of a valid credit card and press next button
9. Verify that user is the 'Order Review' page and Now enter the valid visible Captcha and Click on 'Place order' button
10.Now verify the credit card statement to verify the amount debited from the account
Actual Result: 1$ is being debited from the users account instead of 54.95 $ upon purchasing 'Levangie: Kinesiology in Action' product
Expected Result: Amount debited from the user account should be as specified for the product i.e. 54.95 $.</t>
  </si>
  <si>
    <t>Steps to Reproduce:
1. Launch the URL : www.kinesiologyinaction.com
2. Verify that the applications landing page appears
3. Click on the ‘Support’ link that is present in the header 
4. Verify that the user gets redirected to the ‘Support’ page
5. Click on the ‘See More’ link blow the ‘VIDEOS’ tab 
6. Verify that  the user gets redirected to ‘Videos’ tab 
7.Verify the instruction/Information text for the videos
Actual Result: Application displays the instruction/Information text related to the videos in Latin instead of English
Refer to the screen cast &lt;&lt;http://screencast.com/t/BuiInXSACH&gt;&gt; for more details
Expected Result: Application should display the instruction/Information text related to the videos in English instead of Latin</t>
  </si>
  <si>
    <t>Observation: However, upon setting it for second
time it gets reflected under assignments.
Steps to Reproduce:
1. Launch the URL : www.kinesiologyinaction.com
2. Verify that the applications landing page
appears
3. Login using Instructor credentials
(varunchaunhan@qainfotech.com/password)
4. Verify user is on Instructor dashboard.
5. Click on 'create class'
6. Enter valid inputs on 'Create Class/ Lesson
Reorder' page then move to 'Lesson Settings' page.
7. Set start date for all assignments as future
start date.
8. Verify, start date if set as future start date
is not reflected under assignments
Actual Result: start date if set as future start date is not
reflected under assignments
Refer to the screencast:  http://screencast.com/t/73f8R87UKaGu
Expected Result: Dates should get reflected under the
assignments section.</t>
  </si>
  <si>
    <t>Kinesiology in Action&gt; Instructor&gt; Create Class page/Clone Class/ Edit This Class&gt; Create Class page/lesson Reorder /Lesson Setting page&gt; Click on the '?' icon for any of the textiles (Without changing or entering any data)&gt; Application navigates to the top of the page.</t>
  </si>
  <si>
    <t>Pre-Requisite: 1)User has successfully registered as a Instructor
2)User is on Create class page/lesson Reorder /Lesson Setting page
Steps to reproduce: 
1. Launch the URL : www.kinesiologyinaction.com
2. Verify that the application’s landing page appears
3. Click on the ‘Login/Join’ button and verify that the user gets navigate 
to the ‘Login/Join’ page
4. Login with valid user credentials: ( say : Instructor:  varunchauhan@qainfotech.com/password)
5. Verify that the instructor dashboard appears
6. Click on 'Create Class'
7. user is on create class page.
8. Click on the '?' icon for any of the textiles and verify.
Actual Result :  Application navigates to the top of the page.
Expected Result : System should not navigate to top of the page.
Expected Result : User should not be navigated to the top of the page upon clicking on any of the 'Help' icon</t>
  </si>
  <si>
    <t>Pre-Requisite: 
User has successfully registered as a Instructor.
Steps to reproduce: 
1. Launch the URL : www.kinesiologyinaction.com
2. Verify that the application’s landing page appears
3. Click on the ‘Login/Join’ button and verify that the user gets navigate to the ‘Login/Join’ page
4. Login with valid user credentials:
 ( say : student :  varunchauhan@qainfotech.com /password)
5. Verify that the Instructor dashboard appears.
6. Verify the 'Preview Student View' link appears under 'Levantine: Kinesiology in Action' .
7. Double click on the 'Preview Student View' link and verify that pop-up appears twice on the page and the application freezes.
Actual Result:  Application gets freezed when user double clicks upon the 'Preview Student View' link.
Observation: User has to refresh the browser to unfreeze the application or to unfreeze the application user need to press the 'ecs' button from the keyboard.
Refer to the screencast&lt;&lt;http://screencast.com/t/IGKzduBIjYG&gt;&gt; for more information.
 Expected Result: Application should not display pop-up twice when user clicks upon 'Preview Student View' link. Also the application should not get freezed on double clicking the link.</t>
  </si>
  <si>
    <t>Kinesiology In Action &gt; Create Account &gt; If a teacher account tries to register via Kinesiology in Action product then application always ask for resending a confirmation email and hence user gets stuck in a loop of user registration process.</t>
  </si>
  <si>
    <t xml:space="preserve">Kinesiology in Action &gt; Product Purchase &gt; Credit card details&gt; Application displays error message ‘Account number is invalid’ instead of ‘Invalid Credit Card Number’ </t>
  </si>
  <si>
    <t xml:space="preserve">Pre –requisite: user has registered as a student 
Steps to Reproduce:
1. Launch the URL : www.kinesiologyinaction.com 
2. Verify that the application’s landing page appears
3. Click on the ‘Login/Join’  button and verify that the login page appears
4. Login using valid user credentials: Kiransingh@qainfotech.net/password 
5. Verify that the user gets redirected to the student’s dashboard
6. Click on the ‘To Purchase Access Code – Click Here’ link in  the ‘Welcome’ pop-up 
7. Now verify that the ‘Purchase Access’ pop-up appears
8. Select the available product (i.e. Levangie: Kinesiology in Action) and click on ‘Submit’ button 
9. Verify that the user gets redirected to the ‘Shopping Cart’ page
10. Click on the ‘Proceed to Checkout’ button and verify that the user gets redirected to the ‘Billing Information ‘ page
11. Add all the details related to the billing information and click on ‘ Next :Payment Information’ button 
12. Verify that the user gets ‘ Credit card’ page
13. Add the incorrect card number and click on the ‘Next’ button and verify
Actual Result: Application displays error message: ‘Account number is invalid’ instead of invalid ‘Credit Card Number’ 
Refer to the attached screen cast &lt;&lt; http://screencast.com/t/zXGzGXiCEeT&gt;&gt; for more details
Expected Result: Application should display error message as ‘incorrect card number’ when user enters 
</t>
  </si>
  <si>
    <t>http://screencast.com/t/zXGzGXiCEeT</t>
  </si>
  <si>
    <t>IOS 8 &gt; iPad &gt; Kinesiology in Action &gt; Product Purchase &gt;change the device orientation from landscape to portrait &gt; the   components on the credit card details page gets misaligned</t>
  </si>
  <si>
    <t>OS :IOS 8 , Android 5.0, Android 4.4
Browser :Safari , Chrome , Android Stock
Device : iPad Air</t>
  </si>
  <si>
    <t xml:space="preserve">to portrait &gt; the   components on the credit card details page gets misaligned
Steps to Reproduce:
1. Launch the URL : www.kinesiologyinaction.com on a tablet device
2. Keep the device in Landscape mode
3. Verify that the application’s landing page appears
4. Click on the ‘Login/Join’  button and verify that the login page appears
5. Login using valid user credentials: Kiransingh@qainfotech.net/password 
6. Verify that the user gets redirected to the student’s dashboard
7. Click on the ‘To Purchase Access Code – Click Here’ link in  the ‘Welcome’ pop-up 
8. Now verify that the ‘Purchase Access’ pop-up appears
9. Select the available product (i.e. Levangie: Kinesiology in Action) and click on ‘Submit’ button 
10. Verify that the user gets redirected to the ‘Shopping Cart’ page
11. Click on the ‘proceed to Checkout’ button and verify that the user gets redirected to the ‘Billing Information ‘ page
12. Add all the details related to the billing information and click on ‘ next’ button 
13. Verify that the user gets ‘credit card detail’ page
14. Now , change the device orientation to portrait mode and verify
Actual Result: the   components on the credit card details page gets misaligned
Refer to the screencast &lt;&lt; Card_Details_page_Misaligned.jpg&gt;&gt;
Expected Result: Application should not display the components on the credit card page as misaligned
</t>
  </si>
  <si>
    <t>Card_Details_page_Misaligned.jpg</t>
  </si>
  <si>
    <t>Instructor&gt; Edit Class/Clone Class&gt; Lesson setting&gt; Set Lesson Order&gt; Upon clicking the ‘Reset’ button the selected lessons under the ‘Available Lessons’ do not get reset instead lesson remain on the same place where they were saved while creating a class.</t>
  </si>
  <si>
    <t>Kinesiology In Action &gt; Login &gt; Shopping Cart &gt; Print Invoice &gt; Application displays HTML text under the header and footer of the Invoice generated to user.</t>
  </si>
  <si>
    <t>Pre-Requisite's:
1. User has successfully enrolled into application as a student
Steps to Reproduce:
1. Launch the URL : www.kinesiologyinaction.com on a web browser
2. Log in to an existing account with the credentials:abhinavchauhan@qainfotech.net / p
3. Verify that the application’s landing page appears 
4. Click on shopping cart button from the top right menu button
5. Select one of the product and click on 'Proceed to checkout' 
6. Verify the 'Billing address' page appears and now enter valid billing address
7. Click on 'Next; Payment Information' button and verify that 'Credit Card ' Page appears
8. Enter proper details of a valid credit card and press next button
9. Verify that user is the 'Order Review' page and Now enter the valid visible Captcha and Click on 'Place order' button
10.Verify that the payment is successful and an invoice is generated
Actual Result: Application displays HTML text under the header and footer of the Invoice generated to user.
Refer to the attached screenshot &lt;&lt; http://screencast.com/t/5QfT17bt &gt;&gt; for more details.
Expected Result: Application should display a proper laid out invoice for the user to print.</t>
  </si>
  <si>
    <t xml:space="preserve"> http://screencast.com/t/5QfT17bt </t>
  </si>
  <si>
    <t>http://screencast.com/t/WI30ecOw1M</t>
  </si>
  <si>
    <t>BUG_107</t>
  </si>
  <si>
    <t>BUG_108</t>
  </si>
  <si>
    <t>BUG_109</t>
  </si>
  <si>
    <t>BUG_110</t>
  </si>
  <si>
    <t>BUG_111</t>
  </si>
  <si>
    <t>BUG_112</t>
  </si>
  <si>
    <t xml:space="preserve">http://screencast.com/t/x1ypNkytke </t>
  </si>
  <si>
    <t>[Improvement]Kinesiology In Action &gt; If application URL is launched with "https://" then it displays '404 error'. We would recommend that either application should be 'https' encrypted or it should redirect the user to 'http://www.kinesiologyinaction.com' every time when user hits on "https://www.kinesiologyinaction.com"</t>
  </si>
  <si>
    <t>BUG_113</t>
  </si>
  <si>
    <t>http://screencast.com/t/F91445fS50H</t>
  </si>
  <si>
    <t>Steps to Reproduce:
1. Launch the URL :"https://www.kinesiologyinaction.com" on a web browser
2. Verify the browser output
QA Observation: If we launch the application with 'https'(i.e. https://www.kinesiologyinaction.com) encryption, then user gets '404 error'.
Refer to the attached screenshot &lt;&lt; http://screencast.com/t/i15Io3ml &gt;&gt; for more details.
QA Recommendation: We would recommend that either application should be 'https' encrypted or it should redirect the user to 'http://www.kinesiologyinaction.com' every time when user hits on "https://www.kinesiologyinaction.com"</t>
  </si>
  <si>
    <t xml:space="preserve">http://screencast.com/t/i15Io3ml </t>
  </si>
  <si>
    <t>BUG_114</t>
  </si>
  <si>
    <t>http://screencast.com/t/GnPDxPmsEvBL</t>
  </si>
  <si>
    <t>Pre-requisite: 
A class has already been created with some lessons selected.
Steps to Reproduce: 
1. Launch the URL: www.kinesiologyinaction.com on web browser.
2. Log in to an existing account with the credentials: amitgarg@qainfotech.com / p
3. Verify that the application’s landing page appears 
4. Click on ‘Edit Class Details’ and verify edit class page appears.
5. Navigate to the ‘Set Lesson Order’ Page and verify some selected lessons appearing under ‘Available Lessons’ 
6. Now click on the ‘Reset’ button and verify that the lessons do not get reset upon click the ‘Reset’ button.
Actual Result: Upon clicking ‘Reset’ button the lessons that have been saved while creating a class under ‘Available Lessons’ do not get reset when user tries to edit lessons from ‘Edit Class Details’ .
Note: This issue is also reproducible when user is creating a ‘Clone Class’.
Refer to the screen cast &lt;&lt;http://screencast.com/t/GnPDxPmsEvBL&gt;&gt;
Expected Result: The lessons that are saved while creating a class under ‘Available lessons’ should get reset when user clicks upon the ‘Reset’ button. This functionality is essential for editing class details if user wants to change lessons for a class.</t>
  </si>
  <si>
    <t>Pre Requisites: 
1) User is logged is as instructor
2) User has created a class.
Steps to Reproduce:
1. Launch the URL : www.kinesiologyinaction.com
2. Verify that the applications landing page
appears
3. Login using Instructor credentials
(varunchaunhan@qainfotech.com/password)
4. Verify user is on Instructor dashboard.
5. Click on 'Clone Class' for a class.
6. Enter valid data in 'Clone class' / 'Lesson
reorder' page.
7. Move from lesson settings to create page 
8. Once user is on 'Lesson Settings' page move
back to 'Clone Class' page.
9. Edit the clone class settings for that class.
10. Click on 'Save and Continue button and
verify.
Actual Result: If user navigates to the 'Clone Class' page
from the 'Lesson settings' page  while
cloning a  class in order to make few changes in the clone class settings then
upon clicking on the 'Save and continue' button no action gets performed.
And further if user tries to navigate to 'lesson
reorder page' or lesson settings page, application displays confirmation popup
for fraction of seconds.
Refer to the screencast: http://screencast.com/t/UiXfyYlXv
Expected Result:  'Save
and Continue' link should be active.</t>
  </si>
  <si>
    <t>Kinesiology In Action &gt; Login &gt; Menu drop down at the top right corner of the application displays only four 'Menu Links' when user has clicked on 'Support center' i.e. the support center link gets removed from this drop down.</t>
  </si>
  <si>
    <t>Pre-Requisite's:
1. User has successfully enrolled into application as a student
Steps to Reproduce:
1.Launch the URL : www.kinesiologyinaction.com on a web browser
2.Log in to an existing account with the credentials: abhinavchauhan@qainfotech.net / p
3.Verify that the application’s landing page appears 
4.Click on the Menu drop down present at the top right corner and click on Support center link and verify the no. of links present under this drop down.
5.Verify that 'Support Centre' page has got opened
6.Now again Click on the Menu drop down present at the top right corner and verify the no. of links present under this drop down.
Actual Result: Menu drop down at the top right corner of the application displays only four 'Menu Links' when user has clicked on 'Support center' i.e. the support center link gets removed from this drop down. However if user clicks on 'Gradebook' link then still this link appears in the dropdown menu i.e. five links appears under the menu. Thus there is a discrepancy in the behavior of the menu dropdown
Note: Firstly, When user navigates to the 'My account' page ,the menu drop down button gets removed from its position; Secondly When user clicks on 'Gradebook' link from the drop down menu ,still there are five links; Thirdly if user clicks on 'support page' link then there are only four links(support page link gets removed) on that same drop down menu.
Refer to the attached screenshot &lt;&lt; http://screencast.com/t/x1ypNkytke &gt;&gt; for more details.
Expected Result: Application should display either display all the links in the menu drop drown or the current page link (i.e. on which user is ) should get removed from Menu drop down</t>
  </si>
  <si>
    <t>[Instructor] Manage groups&gt; Auto Create Groups&gt; Application does not display any notification if user enters the no of students more than the total students enrolled in that class, however no group is created.</t>
  </si>
  <si>
    <t>Pre- Requisites:
1) Instructor has created class.
2) Student has enrolled few (Minimum 2) students in that class
Steps to Reproduce:
1. Launch the URL : www.kinesiologyinaction.com
2. Verify that the applications landing page appears
3. Click on 'Manage Groups' link for a class.
4. Click on 'Auto Create Groups'.
5. Enter no of students more than the total students enrolled in that class , say there are 2 students enrolled in total and instructor enters 4. 
6. Click on 'Submit' and verify.
Actual Result: Application does not display any error message if user enters the no of students more than the total students enrolled in that class, however no group is created.
Refer to the screencast: http://screencast.com/t/WI30ecOw1M
Expected Result: Application should display appropriate 'Alert' or 'Error' prompt.</t>
  </si>
  <si>
    <t>Kinesiology In Action &gt;Lesson Activity&gt; Quick jump activity&gt; Application does nor display the green check mark for the activities completed.</t>
  </si>
  <si>
    <t>Pre- Requisites:
1) Student has been enrolled by an instructor in a class
Steps to Reproduce:
1. Launch the URL : www.kinesiologyinaction.com
2. Verify that the applications landing page appears.
3. Login using Student credentials: (toshitpatel@qainfotech.net/password)
4.  Verify is on Student dashboard page.
5. Enter the class the student has been enrolled into.
6. begin any lesson activity say pretest.
7.  Click on 'Quick jump to activities' link and verify.
Actual Result:  Application does not display the green check mark for the activities completed, i.e. np green checkmark is displayed in front of 'Pretest'.
Refer to the screencast: http://screencast.com/t/F91445fS50H
Expected Result: Application should display green check mark for the activities attempted.</t>
  </si>
  <si>
    <t>Kinesiology in Action&gt; Create Class&gt; the class session does not gets updated in the Start Date and End date  calendar on the lesson setting page ,when instructor changes the class end date on ‘Create Class’ page</t>
  </si>
  <si>
    <t xml:space="preserve">Pre- Requisite: User is enrolled as an instructor 
Observation: Same behavior has been observed when user tries to edit clone class.
Steps to Reproduce:
1. Launch the URL: www.kinesiologyinaction.com
2. Verify that the applications landing page appears
3. Login using Instructor credentials (varunchaunhan@qainfotech.com/password)
4. Verify user is on Instructor dashboard.
5. Click on 'Create Class'
6.  Set 'Assignment End Date'   then Move to lesson settings 
7. Move from lesson settings to create page 
8. Change the ‘End Date’ again.
9. Verify, Date is not reflected in the lesson settings page.
Actual Result: Date is not reflected in the lesson settings page.
Refer to the screencast: 
http://screencast.com/t/zFGWo3WQT 
Expected Result: Dates should get reflected appropriately.
</t>
  </si>
  <si>
    <t xml:space="preserve">http://screencast.com/t/zFGWo3WQT </t>
  </si>
  <si>
    <t>[Clarification]Kinesiology In Action &gt; Any Video content &gt; Application displays an 'EMBED' button on the top right of the Vimeo video player, which enables an user to copy the link for that particular video. Could you please clarify, whether this feature is a desired requirement or not?</t>
  </si>
  <si>
    <t xml:space="preserve">Pre-Requisite's:
1. User has successfully enrolled into application as a student
2. User is enrolled into an Active Class
Steps to Reproduce:
1. Launch the URL: www.kinesiologyinaction.com on a web browser
2. Log in to an existing account with the credentials: abhinavchauhan@qainfotech.net / p
3. Verify that the application’s landing page appears 
4. Click on 'Enter' button of the already enrolled class (Say: QA TEST class)
5. Verify that student is on class dashboard page
6. Navigate to Video library and Verify that user is having a Vimeo video player on the screen
7. Click on the 'EMBED' button on the top right of the Vimeo video player
8. Verify that a pop up appears which is having a 'COPY' button for user to copy the link for that particular video
Actual Result: Application displays an 'EMBED' button on the top right of the Vimeo video player, which enables an user to copy the link for that particular video
Refer to the attached screenshot &lt;&lt; http://screencast.com/t/82xgdAFO &gt;&gt; for more details.
</t>
  </si>
  <si>
    <t xml:space="preserve">http://screencast.com/t/82xgdAFO </t>
  </si>
  <si>
    <t>Kinesiology In Action &gt; Student &gt; My Account &gt; Redemption and Purchase History &gt; When user clicks on the 'Order Details' link under the Redemption and Purchase History tab, application navigates to 'fadavis.com' URL instead of the ‘Order Detail’ Page</t>
  </si>
  <si>
    <t xml:space="preserve">Pre-Requisite's:
1. User has successfully enrolled into application as a student
2. User has already purchased few products
Steps to Reproduce:
1. Launch the URL : www.kinesiologyinaction.com on a web browser
2. Log in to an existing account with the credentials: abhinavchauhan@qainfotech.net / p
3. Verify that user is on 'My dashboard' page and now navigate 'My Account'
4. Click and navigate to 'Redemption and Purchase History' tab 
5. For the already purchased product, Click on 'Order Details' link
6. Verify the new window that has got opened
Actual Result:  When user clicks on the 'Order Details' link under the Redemption and Purchase History tab, application navigates to 'fadavis.com' URL
Refer to the attached screenshot &lt;&lt; http://screencast.com/t/mYljSaD5jy8 &gt;&gt; for more details.
Expected Result: Application should navigate the user to the appropriate page/window where details of that particular order are available for the user.
</t>
  </si>
  <si>
    <t xml:space="preserve">http://screencast.com/t/mYljSaD5jy8 </t>
  </si>
  <si>
    <t>Kinesiology In Action &gt; Instructor &gt; My Dashboard &gt; User gets redirected to the ‘Gradebook’ in Preview mode, If user access the Class’s Grade book after navigating ‘Preview Student Class'</t>
  </si>
  <si>
    <t xml:space="preserve">Pre-Requisite's:
1. User has successfully enrolled into application as an instructor
Steps to Reproduce:
1. Launch the URL : www.kinesiologyinaction.com on a web browser
2. Log in to an existing account with the credentials: varunchauhan@qainfotech.com / password
3. Verify that user is on 'My dashboard' page and navigate to one of the class (Say: QA TEST)
4. Click on 'Preview Student Class' button and verify that a new window gets opened
5. Close this new window and navigate back to the main window (i.e. Varun chauhan logged in as instructor)
6. Now click on 'Gradebook' button and verify the behavior
Actual Result: Just after when user had navigated to 'Preview Student Class', IF user clicks on 'Gradebook' button then user gets navigated to wrong window (i.e. preview student window) and gets blocked.
Refer to the attached screenshot &lt;&lt; http://screencast.com/t/QBR62qOhp &gt;&gt; for more details.
Expected Result: Application should navigate the user to 'Gradebook' page when user clicks on the 'Gradebook' button present on the instructor dashboard.
</t>
  </si>
  <si>
    <t>http://screencast.com/t/QBR62qOhp</t>
  </si>
  <si>
    <t>Pre-Requisite's:
1. User has successfully enrolled into application as a student/instructor
2. User has already purchased few products
3. Browser settings has been changed to 200% text scaling 
Steps to Reproduce:
1.Launch the URL : www.kinesiologyinaction.com on a Stock android web browser
2.Log in to an existing account with the credentials: varunchauhan@qainfotech.com / password
3.Verify that user is on 'My dashboard' page
4.Click on 'Create Class' and verify the appearance of the dropdowns such as select products, start date, end date etc.
Actual Result:  All the Dropdown boxes displays truncated inside texts/numbers when application is scaled to 200%
Refer to the attached screenshot &lt;&lt; 200% scaling.png &gt;&gt; for more details.
Expected Result: Application should clearly display the inner texts/numbers for every dropdown even when browser is scaled to 200% for text scaling</t>
  </si>
  <si>
    <t>Stock Android Browser &gt; Kinesiology In Action &gt; Text scaled to 200% &gt; All the Dropdown boxes displays truncated inside texts/numbers when browser is scaled to 200%(Text Scaling)</t>
  </si>
  <si>
    <t>200% scaling.png</t>
  </si>
  <si>
    <t xml:space="preserve">Kinesiology In Action &gt;Instructor &gt; Application does not display the list of students who have completed the on time assignments on the class level grade book </t>
  </si>
  <si>
    <t xml:space="preserve">Pre-Requisite: Student has submitted few gradable (on time assignment)
Steps to Reproduce:
1. Launch the Url : www.kinesiologyinaction.com
2. Verify that the applications landing page appears
3. Login using valid instructor credentials: Varunchauhan@qainfotech.com/Password
4. Verify that the instructor’s  dashboard appears
5. Click on the ‘Grade Book’ for the ‘Test Gradebook’ class
6. Verify that the class’s Gradebook appears
7. Select ‘ Show On time assignments’ from the Reveal grade drop down and verify 
Actual Result: Application does not display the list of students who have completed the on time assignments on the class level grade book 
Refer to the screencast &lt;&lt; http://screencast.com/t/NhcETyhxNS&gt;&gt;
Expected Result: Application should display the list of student who have completed the on time assignments on the class level grade book 
</t>
  </si>
  <si>
    <t>http://screencast.com/t/NhcETyhxNS</t>
  </si>
  <si>
    <t xml:space="preserve">Kinesiology In Action &gt; Instructor &gt;Class Level Grade book &gt; Application does not display the data on the ‘Compare against Class’ popup when user clicks on the ‘‘compare’ link in order to compare student’s scores against the class </t>
  </si>
  <si>
    <t xml:space="preserve">Pre-Requisite: Student has submitted few gradable (on time assignment)
Steps to Reproduce:
1. Launch the Url : www.kinesiologyinaction.com
2. Verify that the applications landing page appears
3. Login using valid instructor credentials: Varunchauhan@qainfotech.com/Password
4. Verify that the instructor’s  dashboard appears
5. Click on the ‘Grade Book’ for the ‘Test Gradebook’ class
6. Verify that the class’s Gradebook appears
7. Verify that the student ‘deepalivasudeva@qainfotech.net’ appears
8. Click on the ‘Compare with Class’ link under the ‘Gradebook Detail’ section and verify
Actual Result Application does not display the data on the ‘Compare against Class’ popup when user clicks on the ‘‘compare’ link in order to compare his/her scores against the class
Refer to the screencast &lt;http://screencast.com/t/StmAf0ks&gt;
Expected Result : Application should display the data on the ‘Compare against class’ pop-up at the class level grade book
</t>
  </si>
  <si>
    <t>http://screencast.com/t/StmAf0ks</t>
  </si>
  <si>
    <t>Kinesiology In Action &gt; Instructor &gt;Lesson Level Grade book &gt; Application does not display the data on the ‘Compare against Class’ popup when user clicks on the ‘Compare against Class’ link in order to compare the student’s scores at the lesson level against the class</t>
  </si>
  <si>
    <t xml:space="preserve">Pre-Requisite: Student has submitted few gradable (on time assignment)
Steps to Reproduce:
1. Launch the Url : www.kinesiologyinaction.com
2. Verify that the applications landing page appears
3. Login using valid instructor credentials: Varunchauhan@qainfotech.com/Password
4. Verify that the instructor’s  dashboard appears
5. Click on the ‘Grade Book’ for the ‘Test Gradebook’ class
6. Verify that the class’s Gradebook appears
7. Verify that the student ‘deepalivasudeva@qainfotech.net’ appears
8. Click on the ‘View Details’ link in order to navigate to the lesson Level Report
Actual Result:  Application does not display the data on the ‘Compare against Class’ popup when user clicks on the ‘Compare against Class’ link in order to compare the student’s scores at the lesson level against the class
Refer to the screencast &lt;http://screencast.com/t/ySW4TSfR12KU&gt;
Expected Result : Application should display the data on the ‘Compare against class’ pop-up at the lesson level grade book
</t>
  </si>
  <si>
    <t>http://screencast.com/t/ySW4TSfR12KU</t>
  </si>
  <si>
    <t>Kinesiology in Action &gt; Student &gt;Application does not display the ‘Cross’ icon on the ‘Redeem class ID’ pop-up if user tries to enroll in a class just after gaining access to the product by clicking on the ‘Insert Class Id’ button for the first time for a product</t>
  </si>
  <si>
    <t xml:space="preserve">Pre-Requisite: User has registered as a student but has no access to the product
Steps to Reproduce:
1. Launch the URL : www.kinesiologyinaction.com
2. Verify that the application’s landing page appears
3. Click on the ‘Login/Join’ button and verify that user gets redirected to the ‘Login/Join’ Page
4. Login using valid student credentials: richaanand@qainfotech.net/password
5. Verify that the student’s home page appears
6. Click on the ‘Redeem Access code-Click Here’ link
7. Verify that the ‘Redeem Access code’ pop-up appears
8. Add the valid access code and click on ‘submit’ button
9. Verify that the Alert message appears with a ‘Continue’ and ‘Insert Class Id’ button
10. Click on the ‘Insert Class ID’ button and verify that user gets redirected to the ‘ Insert Class Id’ pop-up
11. Verify that there is no option to close that the ‘Redeem Class Id’ pop-up 
Actual Result: Application does not display the ‘Cross’ icon on the ‘Redeem class ID’ pop-up if user tries to enroll in a class just after gaining access to the product by clicking on the ‘Insert Class Id’ button for the first time for a product
Refer to the screen cast &lt;http://screencast.com/t/600MawBtN9HC&gt;
Expected Result: There should be an option to close the pop-up ‘Redeem class Id’ pop-up 
</t>
  </si>
  <si>
    <t>http://screencast.com/t/600MawBtN9HC</t>
  </si>
  <si>
    <t>Clarification &gt;IOS &gt; Kinesiology In Action &gt; Create class&gt; Application allows user to upload only the images/videos in the instructor resource section on the IOs devices. Please Confirm if this is as desired</t>
  </si>
  <si>
    <t>Kinesiology In Action&gt; Instructor/Student&gt; Login Page&gt; Upon selecting the saved Email ID for Username field in the browser, the application displays a message below the 'Username' field as 'Email is required'.</t>
  </si>
  <si>
    <t>Pre-Requisites: 
~ User has already saved the Email ID in the browser. 
Steps to Reproduce: 
1.Launch the URL : www.kinesiologyinaction.com on a web browser
2.Navigate to the Login Page and click on the username field.
3. Select any of the saved Email ID appearing  and verify that upon selecting any Email ID a message is displayed by the application as 'Email is required'.
Actual Result: Upon selecting the saved Email ID for Username field in the browser, the application displays a message below the 'Username' field as 'Email is required'.
NOTE: This issue arises if user has already saved the Email ID for the browser. 
Refer to the screencast &lt;&lt;http://screencast.com/t/8AxJToc2cj&gt;&gt; for more info.
Expected Result: The application should not display message ('Email is required') when user selects a saved username.</t>
  </si>
  <si>
    <t>http://screencast.com/t/8AxJToc2cj</t>
  </si>
  <si>
    <t>Kinesiology In Action&gt; Instructor/Student&gt; Contact Us&gt; The hyperlinked  contact number displayed under 'Contact Us' doesn't completely hyperlinks the contact number. Also the initial part of the hyper link (Say: '19103') is the Zip Code of address</t>
  </si>
  <si>
    <t>Pre-Requisites: 
User has Launched the URL: www.kinesiologyinaction.com
Steps to Reproduce:
1. Verify user is on landing page of the 'Kinesiology In Action'.
2. Scroll down the page and verify 'Contact Us' is displayed in the footer area of the page.
3. Verify that the contact number is not completely hyperlinked, a portion of contact number (say: 3555) is not covered in the hyperlink.
4. Also, verify that the initial part of the hyperlink is the 'Zip Code' of the address.
Actual Result: The hyperlinked  contact number displayed under 'Contact Us' doesn't completely hyperlinks the contact number. Also the initial part of the hyper link (Say: '19103') is the Zip Code of address.
Refer to the screencast &lt;&lt;http://screencast.com/t/wM03pOxAaJ0&gt;&gt;
Expected Result: The contact number should be completely hyperlinked so that user may be able to differentiate between contact number and Zip code.</t>
  </si>
  <si>
    <t>http://screencast.com/t/wM03pOxAaJ0</t>
  </si>
  <si>
    <t>OS : Win 10 
Browser : Edge</t>
  </si>
  <si>
    <t>OS : Win 10
Browser : Edge</t>
  </si>
  <si>
    <t>http://screencast.com/t/5O9kSQjByePZ</t>
  </si>
  <si>
    <t xml:space="preserve">Prerequisites:
1) Instructor  has added ' Lesson 'Chest Wall and Temporomandibular Joint' under a class.
2) Student has been enrolled in that class.
Steps to Reproduce:
1. Launch the URL : www.kinesiologyinaction.com
2. Verify that the applications landing page appears.
3. Login using Student credentials: (toshitpatel@qainfotech.net/password)
4.  Verify is on Student dashboard page.
5. Enter the class the student has been enrolled into.
6. Begin any lesson 'Chest Wall and Temporomandibular Joint''
7.  Start Activity 'Labelling 1' and verify.
Actual Result:  Label 'Temporomandibular ligament(oblique portion)' is getting out of frame.
Refer to the screencast: http://screencast.com/t/5O9kSQjByePZ
Expected Result: Label should get out of frame.
</t>
  </si>
  <si>
    <t xml:space="preserve">(Nexus 7)Kinesiology in Action&gt; Discussion Forum&gt; Class Discussion forum&gt; Application displays text 'No topics Found' twice in portrait mode. if there instructor has not created any thread/topic </t>
  </si>
  <si>
    <t>OS : Android 5.1.1
Browser : Chrome</t>
  </si>
  <si>
    <t>http://screencast.com/t/6LFyHsWapPCj</t>
  </si>
  <si>
    <t>Kinesiology in Action&gt; Discussion Forum&gt; The uploaded resource is not reflected at Instructor/Students Discussion Forum dashboard.</t>
  </si>
  <si>
    <t xml:space="preserve">Steps to Reproduce:
1. Launch the URL : www.kinesiologyinaction.com
2. Verify that the applications landing page appears.
3. Login using Instructor credentials: (varunchauhan@qainfotech.com/password)
4. Verify is on Instructor dashboard page.
5. Click on 'Discussion forum' for any created class.
6. Create topic under 'Class Discussion Forum'.
7. Upload a resource and verify.
Actual Result: The uploaded resource cis not reflected at Instructor/Students Discussion Forum dashboard.
Refer to the screencast: http://screencast.com/t/bDD58DEM
Expected Result: The Uploaded Resource should be visible.
</t>
  </si>
  <si>
    <t>http://screencast.com/t/bDD58DEM</t>
  </si>
  <si>
    <t>Tablets &gt; Android/ IOS &gt; Kinesiology in Action&gt; labeling Activities &gt; Application allows user to select same answers for multiple options in the labeling activity as compared to the desktop.</t>
  </si>
  <si>
    <t xml:space="preserve">Steps to Reproduce:
1. Launch the URL : www.kinesiologyinaction.com
2. Verify that the applications landing page appears.
3. Login using Student credentials: (deepalivasudeva@qainfotech.nhet/password)
4.  Verify is on Student dashboard page.
5.  Enter the class.
6.  Attempt label activity for any lesson and verify.
Actual Result: Application allows user to select same answers for multiple options in the labeling activity as compared to the desktop.
Refer to the screenshot: http://screencast.com/t/dfiyqp0Yiht
Expected Result: Application should freeze the answer option that are already selected by the student.
</t>
  </si>
  <si>
    <t>http://screencast.com/t/dfiyqp0Yiht</t>
  </si>
  <si>
    <t>[Table : Nexus 7] Kinesiology in Action&gt; Assignment&gt; Select the activity&gt; Text 'Feedback/Comment' gets truncated in landscape mode.</t>
  </si>
  <si>
    <t xml:space="preserve">Steps to Reproduce:
1. Launch the URL : www.kinesiologyinaction.com
2. Verify that the applications landing page appears.
3. Login using Instructor credentials: (varunchauhan@qainfotech.com/password)
4.  Verify is on Instructor dashboard page.
5.  Click on 'Assignment' link 
6.  Select the activity for which instructor has to five score/ feedback and verify.
Actual Result: Text 'Feedback/Comment' gets truncated in landscape mode.
Refer to the screenshot: http://screencast.com/t/ifNk0TWN
Expected Result: The text should not get truncated.
</t>
  </si>
  <si>
    <t>http://screencast.com/t/ifNk0TWN</t>
  </si>
  <si>
    <t>(Tablets ) Kinesiology in Action &gt; Instructor Clone Class&gt; User in not able to navigate back to 'Clone Class' page from 'Lesson settings/ Lesson Reorder' page.</t>
  </si>
  <si>
    <t>OS : Android 5.1, 
Browser :  Chrome , 
Device : Nexus 7</t>
  </si>
  <si>
    <t>Class management wizard navigation.mov</t>
  </si>
  <si>
    <t>OS :IOS 8 , Android 5.0, Android 4.4
Browser :Safari , Chrome , Android Stock
Device : iPad Air. Nexus 7 , Samsung Galaxy note 10.1</t>
  </si>
  <si>
    <t xml:space="preserve">OS : Android 5.0, Android 4.4
Browser :Chrome , Android Stock
</t>
  </si>
  <si>
    <t>Kinesiology in Action&gt; Lesson 'Chest Wall and Temporomandibular Joint'&gt; Activity 'Labelling 1' &gt; Label 'Temporomandibular ligament(oblique portion)' is getting out of frame.</t>
  </si>
  <si>
    <t>BUG_115</t>
  </si>
  <si>
    <t>BUG_116</t>
  </si>
  <si>
    <t>BUG_117</t>
  </si>
  <si>
    <t>BUG_118</t>
  </si>
  <si>
    <t>BUG_119</t>
  </si>
  <si>
    <t>BUG_120</t>
  </si>
  <si>
    <t>BUG_121</t>
  </si>
  <si>
    <t>BUG_122</t>
  </si>
  <si>
    <t>BUG_123</t>
  </si>
  <si>
    <t>BUG_124</t>
  </si>
  <si>
    <t>BUG_125</t>
  </si>
  <si>
    <t>BUG_126</t>
  </si>
  <si>
    <t>BUG_127</t>
  </si>
  <si>
    <t>BUG_128</t>
  </si>
  <si>
    <t>BUG_129</t>
  </si>
  <si>
    <t>BUG_130</t>
  </si>
  <si>
    <t>BUG_131</t>
  </si>
  <si>
    <t>BUG_132</t>
  </si>
  <si>
    <t>Upon clicking on the ‘choose File’ button on the ‘Add File or Link’ pop-up, only two options (i.e. ‘Take Photo or video’ and ‘Choose Existing’) thus user is only able to upload the already existing images/videos from the ‘Photos’ section or upload a new image captured
Please confirm if this is as desired
Refer to the screenshot &lt;&lt;&gt;&gt; for more details</t>
  </si>
  <si>
    <t xml:space="preserve">Pre -Requisites:
1) Instructor has created a class.
2) No topics have been created by instructor under discussion forum for that class.
Steps to Reproduce:
1. Launch the URL : www.kinesiologyinaction.com
2. Verify that the applications landing page appears.
3. Login using Student credentials: (varunchauhan@qainfotech.com/password)
4.  Verify is on Instructor dashboard page.
5.  Click on 'Discussion forum' for any created class.
6. Select 'class Discussion Forum' radio button and verify.
Actual Result:  Application displays text 'No topics Found' twice in portrait mode. if there instructor has not created any thread/topic 
Refer to the screencast: http://screencast.com/t/6LFyHsWapPCj
Expected Result: Text should not appear twice.
</t>
  </si>
  <si>
    <t xml:space="preserve">Steps to Reproduce:
1. Launch the URL : www.kinesiologyinaction.com
2. Verify that the applications landing page appears.
3. Login using Instructor credentials: (varunchauhan@qainfotech.com/password)
4.  Verify is on Instructor dashboard page.
5.  Click on 'Clone Class' 
6.  Navigate to 'Lesson Setting page by entering valid data in 'Clone Class' and  lesson Reorder' page.
7. Click on ‘Clone Class' page from 'Lesson Setting' page and verify.
Actual Result: User in not able to navigate back to 'Clone Class' page from 'Lesson settings/ Lesson Reorder' page.
Refer to the Video &lt;&lt;Class management wizard navigation&gt;&gt;
Expected Result: User should be able to navigate to clone class page.
</t>
  </si>
  <si>
    <t>Kinesiology in Action &gt; Instructor/ Student &gt; My
Account &gt; Upon refreshing the ‘My Accounts’ page by selecting the URL and then pressing ‘Enter’
key of the keyboard , user gets redirected to a page displaying error message(A
system error occurred while processing…..)</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</si>
</sst>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rgb="FF000000"/>
      <name val="Calibri"/>
    </font>
    <font>
      <b/>
      <sz val="10"/>
      <color rgb="FFFFFFFF"/>
      <name val="Arial"/>
      <family val="2"/>
    </font>
    <font>
      <b/>
      <sz val="10"/>
      <color rgb="FF5B9BD5"/>
      <name val="Arial"/>
      <family val="2"/>
    </font>
    <font>
      <b/>
      <sz val="11"/>
      <color rgb="FF000000"/>
      <name val="Arial"/>
      <family val="2"/>
    </font>
    <font>
      <sz val="10"/>
      <color rgb="FF000000"/>
      <name val="Arial"/>
      <family val="2"/>
    </font>
    <font>
      <sz val="10"/>
      <color rgb="FFDD0806"/>
      <name val="Arial"/>
      <family val="2"/>
    </font>
    <font>
      <u/>
      <sz val="10"/>
      <color rgb="FF5B9BD5"/>
      <name val="Arial"/>
      <family val="2"/>
    </font>
    <font>
      <sz val="11"/>
      <color rgb="FF000000"/>
      <name val="Arial"/>
      <family val="2"/>
    </font>
    <font>
      <sz val="10"/>
      <color rgb="FF008080"/>
      <name val="Arial"/>
      <family val="2"/>
    </font>
    <font>
      <sz val="10"/>
      <name val="Arial"/>
      <family val="2"/>
    </font>
    <font>
      <u/>
      <sz val="10"/>
      <color rgb="FF000000"/>
      <name val="Arial"/>
      <family val="2"/>
    </font>
    <font>
      <b/>
      <sz val="14"/>
      <name val="Arial"/>
      <family val="2"/>
    </font>
    <font>
      <sz val="11"/>
      <name val="Calibri"/>
      <family val="2"/>
    </font>
    <font>
      <sz val="12"/>
      <name val="Tahoma"/>
      <family val="2"/>
    </font>
    <font>
      <b/>
      <sz val="10"/>
      <name val="Arial"/>
      <family val="2"/>
    </font>
    <font>
      <sz val="10"/>
      <color rgb="FF5B9BD5"/>
      <name val="Arial"/>
      <family val="2"/>
    </font>
    <font>
      <u/>
      <sz val="11"/>
      <color theme="10"/>
      <name val="Calibri"/>
      <family val="2"/>
    </font>
    <font>
      <sz val="10"/>
      <color rgb="FF00B050"/>
      <name val="Arial"/>
      <family val="2"/>
    </font>
    <font>
      <b/>
      <sz val="10"/>
      <color rgb="FF000000"/>
      <name val="Arial"/>
      <family val="2"/>
    </font>
    <font>
      <u/>
      <sz val="10"/>
      <color rgb="FF0563C1"/>
      <name val="Arial"/>
      <family val="2"/>
    </font>
    <font>
      <u/>
      <sz val="10"/>
      <color theme="10"/>
      <name val="Arial"/>
      <family val="2"/>
    </font>
    <font>
      <u/>
      <sz val="10"/>
      <color rgb="FF0000FF"/>
      <name val="Arial"/>
      <family val="2"/>
    </font>
  </fonts>
  <fills count="5">
    <fill>
      <patternFill patternType="none"/>
    </fill>
    <fill>
      <patternFill patternType="gray125"/>
    </fill>
    <fill>
      <patternFill patternType="solid">
        <fgColor rgb="FF5B9BD5"/>
        <bgColor rgb="FF5B9BD5"/>
      </patternFill>
    </fill>
    <fill>
      <patternFill patternType="solid">
        <fgColor rgb="FFFFFFFF"/>
        <bgColor rgb="FFFFFFFF"/>
      </patternFill>
    </fill>
    <fill>
      <patternFill patternType="solid">
        <fgColor rgb="FFC0C0C0"/>
        <bgColor rgb="FFC0C0C0"/>
      </patternFill>
    </fill>
  </fills>
  <borders count="13">
    <border>
      <left/>
      <right/>
      <top/>
      <bottom/>
      <diagonal/>
    </border>
    <border>
      <left style="thin">
        <color rgb="FF000000"/>
      </left>
      <right style="thin">
        <color rgb="FF000000"/>
      </right>
      <top style="thin">
        <color rgb="FF000000"/>
      </top>
      <bottom style="thin">
        <color rgb="FF000000"/>
      </bottom>
      <diagonal/>
    </border>
    <border>
      <left/>
      <right style="medium">
        <color rgb="FF000000"/>
      </right>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0" fontId="16" fillId="0" borderId="0" applyNumberFormat="0" applyFill="0" applyBorder="0" applyAlignment="0" applyProtection="0"/>
  </cellStyleXfs>
  <cellXfs count="78">
    <xf numFmtId="0" fontId="0" fillId="0" borderId="0" xfId="0" applyFont="1" applyAlignment="1"/>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left" vertical="top" wrapText="1"/>
    </xf>
    <xf numFmtId="0" fontId="2" fillId="2" borderId="1" xfId="0" applyFont="1" applyFill="1" applyBorder="1" applyAlignment="1">
      <alignment horizontal="left" vertical="center" wrapText="1"/>
    </xf>
    <xf numFmtId="0" fontId="3" fillId="2" borderId="0" xfId="0" applyFont="1" applyFill="1" applyBorder="1" applyAlignment="1">
      <alignment horizontal="left" vertical="top"/>
    </xf>
    <xf numFmtId="0" fontId="0" fillId="2" borderId="0" xfId="0" applyFont="1" applyFill="1" applyBorder="1"/>
    <xf numFmtId="0" fontId="4" fillId="3" borderId="1" xfId="0" applyFont="1" applyFill="1" applyBorder="1" applyAlignment="1">
      <alignment horizontal="center" vertical="center"/>
    </xf>
    <xf numFmtId="0" fontId="4" fillId="3" borderId="1" xfId="0" applyFont="1" applyFill="1" applyBorder="1" applyAlignment="1">
      <alignment horizontal="left" vertical="top" wrapText="1"/>
    </xf>
    <xf numFmtId="0" fontId="5" fillId="3" borderId="1" xfId="0" applyFont="1" applyFill="1" applyBorder="1" applyAlignment="1">
      <alignment horizontal="center" vertical="center"/>
    </xf>
    <xf numFmtId="0" fontId="6" fillId="3" borderId="1" xfId="0" applyFont="1" applyFill="1" applyBorder="1" applyAlignment="1">
      <alignment horizontal="left" vertical="top" wrapText="1"/>
    </xf>
    <xf numFmtId="0" fontId="7" fillId="3" borderId="0" xfId="0" applyFont="1" applyFill="1" applyBorder="1" applyAlignment="1">
      <alignment horizontal="left" vertical="top"/>
    </xf>
    <xf numFmtId="0" fontId="0" fillId="3" borderId="0" xfId="0" applyFont="1" applyFill="1" applyBorder="1"/>
    <xf numFmtId="0" fontId="8" fillId="3" borderId="1" xfId="0" applyFont="1" applyFill="1" applyBorder="1" applyAlignment="1">
      <alignment horizontal="center" vertical="center"/>
    </xf>
    <xf numFmtId="0" fontId="10" fillId="3" borderId="1" xfId="0" applyFont="1" applyFill="1" applyBorder="1" applyAlignment="1">
      <alignment horizontal="left" vertical="top" wrapText="1"/>
    </xf>
    <xf numFmtId="0" fontId="0" fillId="0" borderId="0" xfId="0" applyFont="1"/>
    <xf numFmtId="0" fontId="13" fillId="3" borderId="0" xfId="0" applyFont="1" applyFill="1" applyBorder="1"/>
    <xf numFmtId="0" fontId="9" fillId="3" borderId="1" xfId="0" applyFont="1" applyFill="1" applyBorder="1"/>
    <xf numFmtId="0" fontId="14" fillId="3" borderId="3" xfId="0" applyFont="1" applyFill="1" applyBorder="1" applyAlignment="1">
      <alignment horizontal="center"/>
    </xf>
    <xf numFmtId="0" fontId="14" fillId="3" borderId="4" xfId="0" applyFont="1" applyFill="1" applyBorder="1"/>
    <xf numFmtId="0" fontId="9" fillId="3" borderId="1" xfId="0" applyFont="1" applyFill="1" applyBorder="1" applyAlignment="1">
      <alignment horizontal="center"/>
    </xf>
    <xf numFmtId="0" fontId="9" fillId="3" borderId="5" xfId="0" applyFont="1" applyFill="1" applyBorder="1" applyAlignment="1">
      <alignment horizontal="center"/>
    </xf>
    <xf numFmtId="0" fontId="14" fillId="3" borderId="6" xfId="0" applyFont="1" applyFill="1" applyBorder="1"/>
    <xf numFmtId="0" fontId="9" fillId="3" borderId="7" xfId="0" applyFont="1" applyFill="1" applyBorder="1" applyAlignment="1">
      <alignment horizontal="center"/>
    </xf>
    <xf numFmtId="0" fontId="14" fillId="3" borderId="8" xfId="0" applyFont="1" applyFill="1" applyBorder="1"/>
    <xf numFmtId="0" fontId="9" fillId="3" borderId="9" xfId="0" applyFont="1" applyFill="1" applyBorder="1" applyAlignment="1">
      <alignment horizontal="center"/>
    </xf>
    <xf numFmtId="0" fontId="9" fillId="3" borderId="8" xfId="0" applyFont="1" applyFill="1" applyBorder="1" applyAlignment="1">
      <alignment horizontal="center"/>
    </xf>
    <xf numFmtId="0" fontId="0" fillId="0" borderId="0" xfId="0" applyFont="1"/>
    <xf numFmtId="0" fontId="0" fillId="4" borderId="0" xfId="0" applyFont="1" applyFill="1" applyBorder="1"/>
    <xf numFmtId="0" fontId="0" fillId="4" borderId="9" xfId="0" applyFont="1" applyFill="1" applyBorder="1"/>
    <xf numFmtId="0" fontId="4" fillId="3" borderId="1" xfId="0" applyFont="1" applyFill="1" applyBorder="1" applyAlignment="1">
      <alignment horizontal="center" vertical="center" wrapText="1"/>
    </xf>
    <xf numFmtId="0" fontId="15" fillId="3" borderId="1" xfId="0" applyFont="1" applyFill="1" applyBorder="1" applyAlignment="1">
      <alignment horizontal="left" vertical="top" wrapText="1"/>
    </xf>
    <xf numFmtId="0" fontId="5" fillId="0" borderId="1" xfId="0" applyFont="1" applyBorder="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vertical="top"/>
    </xf>
    <xf numFmtId="0" fontId="15" fillId="0" borderId="1" xfId="0" applyFont="1" applyBorder="1" applyAlignment="1">
      <alignment horizontal="left" vertical="top" wrapText="1"/>
    </xf>
    <xf numFmtId="0" fontId="4" fillId="0" borderId="6" xfId="0" applyFont="1" applyBorder="1" applyAlignment="1">
      <alignment horizontal="left" vertical="top" wrapText="1"/>
    </xf>
    <xf numFmtId="0" fontId="4" fillId="0" borderId="1" xfId="0" applyFont="1" applyBorder="1" applyAlignment="1">
      <alignment horizontal="center" vertical="center"/>
    </xf>
    <xf numFmtId="0" fontId="4" fillId="0" borderId="1" xfId="0" applyFont="1" applyBorder="1" applyAlignment="1">
      <alignment horizontal="left" vertical="top" wrapText="1"/>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top" wrapText="1"/>
    </xf>
    <xf numFmtId="0" fontId="7"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wrapText="1"/>
    </xf>
    <xf numFmtId="0" fontId="0" fillId="0" borderId="0" xfId="0" applyFont="1" applyAlignment="1">
      <alignment wrapText="1"/>
    </xf>
    <xf numFmtId="0" fontId="17" fillId="3" borderId="1" xfId="0" applyFont="1" applyFill="1" applyBorder="1" applyAlignment="1">
      <alignment horizontal="center" vertical="center"/>
    </xf>
    <xf numFmtId="0" fontId="9" fillId="3" borderId="0" xfId="0" applyFont="1" applyFill="1" applyBorder="1" applyAlignment="1">
      <alignment horizontal="left" vertical="top" wrapText="1"/>
    </xf>
    <xf numFmtId="0" fontId="1" fillId="2" borderId="6" xfId="0" applyFont="1" applyFill="1" applyBorder="1" applyAlignment="1">
      <alignment horizontal="left" vertical="center" wrapText="1"/>
    </xf>
    <xf numFmtId="0" fontId="4" fillId="3" borderId="6" xfId="0" applyFont="1" applyFill="1" applyBorder="1" applyAlignment="1">
      <alignment horizontal="left" vertical="top" wrapText="1"/>
    </xf>
    <xf numFmtId="0" fontId="7" fillId="0" borderId="0" xfId="0" applyFont="1" applyBorder="1" applyAlignment="1">
      <alignment horizontal="left" vertical="top" wrapText="1"/>
    </xf>
    <xf numFmtId="0" fontId="0" fillId="0" borderId="0" xfId="0" applyFont="1" applyBorder="1" applyAlignment="1">
      <alignment wrapText="1"/>
    </xf>
    <xf numFmtId="0" fontId="0" fillId="0" borderId="0" xfId="0" applyFont="1" applyBorder="1" applyAlignment="1"/>
    <xf numFmtId="0" fontId="6" fillId="3" borderId="0" xfId="0" applyFont="1" applyFill="1" applyBorder="1" applyAlignment="1">
      <alignment horizontal="left" wrapText="1"/>
    </xf>
    <xf numFmtId="0" fontId="18" fillId="2" borderId="10" xfId="0" applyFont="1" applyFill="1" applyBorder="1" applyAlignment="1">
      <alignment wrapText="1"/>
    </xf>
    <xf numFmtId="0" fontId="4" fillId="3" borderId="10" xfId="0" applyFont="1" applyFill="1" applyBorder="1" applyAlignment="1">
      <alignment horizontal="left" vertical="top" wrapText="1"/>
    </xf>
    <xf numFmtId="0" fontId="18" fillId="3" borderId="10" xfId="0" applyFont="1" applyFill="1" applyBorder="1" applyAlignment="1">
      <alignment horizontal="left" vertical="top" wrapText="1"/>
    </xf>
    <xf numFmtId="0" fontId="4" fillId="0" borderId="10" xfId="0" applyFont="1" applyBorder="1" applyAlignment="1">
      <alignment horizontal="left" vertical="top" wrapText="1"/>
    </xf>
    <xf numFmtId="0" fontId="19" fillId="0" borderId="1" xfId="0" applyFont="1" applyBorder="1" applyAlignment="1">
      <alignment horizontal="left" vertical="top" wrapText="1"/>
    </xf>
    <xf numFmtId="0" fontId="6" fillId="0" borderId="5" xfId="0" applyFont="1" applyBorder="1" applyAlignment="1">
      <alignment horizontal="left" vertical="top" wrapText="1"/>
    </xf>
    <xf numFmtId="0" fontId="6" fillId="0" borderId="1" xfId="0" applyFont="1" applyBorder="1" applyAlignment="1">
      <alignment horizontal="left" vertical="top" wrapText="1"/>
    </xf>
    <xf numFmtId="0" fontId="4" fillId="0" borderId="11" xfId="0" applyFont="1" applyBorder="1" applyAlignment="1">
      <alignment horizontal="left" vertical="top" wrapText="1"/>
    </xf>
    <xf numFmtId="0" fontId="5" fillId="0" borderId="12" xfId="0" applyFont="1" applyBorder="1" applyAlignment="1">
      <alignment horizontal="center" vertical="center"/>
    </xf>
    <xf numFmtId="0" fontId="6" fillId="0" borderId="12" xfId="0" applyFont="1" applyBorder="1" applyAlignment="1">
      <alignment horizontal="left" vertical="top" wrapText="1"/>
    </xf>
    <xf numFmtId="0" fontId="5" fillId="3" borderId="10" xfId="0" applyFont="1" applyFill="1" applyBorder="1" applyAlignment="1">
      <alignment horizontal="center" vertical="center"/>
    </xf>
    <xf numFmtId="0" fontId="6" fillId="0" borderId="10" xfId="0" applyFont="1" applyBorder="1" applyAlignment="1">
      <alignment horizontal="left" vertical="top" wrapText="1"/>
    </xf>
    <xf numFmtId="0" fontId="5" fillId="0" borderId="10" xfId="0" applyFont="1" applyBorder="1" applyAlignment="1">
      <alignment horizontal="center" vertical="center"/>
    </xf>
    <xf numFmtId="0" fontId="17" fillId="3" borderId="10" xfId="0" applyFont="1" applyFill="1" applyBorder="1" applyAlignment="1">
      <alignment horizontal="center" vertical="center"/>
    </xf>
    <xf numFmtId="0" fontId="10" fillId="0" borderId="10" xfId="0" applyFont="1" applyBorder="1" applyAlignment="1">
      <alignment horizontal="left" vertical="top" wrapText="1"/>
    </xf>
    <xf numFmtId="0" fontId="17" fillId="0" borderId="10" xfId="0" applyFont="1" applyBorder="1" applyAlignment="1">
      <alignment horizontal="center" vertical="center"/>
    </xf>
    <xf numFmtId="0" fontId="20" fillId="0" borderId="10" xfId="1" applyFont="1" applyBorder="1" applyAlignment="1">
      <alignment horizontal="left" vertical="top" wrapText="1"/>
    </xf>
    <xf numFmtId="0" fontId="21" fillId="0" borderId="10" xfId="0" applyFont="1" applyBorder="1" applyAlignment="1">
      <alignment wrapText="1"/>
    </xf>
    <xf numFmtId="0" fontId="16" fillId="0" borderId="10" xfId="1" applyBorder="1" applyAlignment="1">
      <alignment horizontal="left" vertical="top" wrapText="1"/>
    </xf>
    <xf numFmtId="0" fontId="16" fillId="0" borderId="10" xfId="1" applyBorder="1" applyAlignment="1">
      <alignment wrapText="1"/>
    </xf>
    <xf numFmtId="0" fontId="11" fillId="4" borderId="0" xfId="0" applyFont="1" applyFill="1" applyBorder="1" applyAlignment="1">
      <alignment horizontal="center" vertical="center"/>
    </xf>
    <xf numFmtId="0" fontId="12" fillId="0" borderId="0" xfId="0" applyFont="1" applyBorder="1"/>
    <xf numFmtId="0" fontId="12" fillId="0" borderId="2" xfId="0" applyFont="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c:style val="2"/>
  <c:chart>
    <c:autoTitleDeleted val="1"/>
    <c:plotArea>
      <c:layout/>
      <c:barChart>
        <c:barDir val="col"/>
        <c:grouping val="clustered"/>
        <c:varyColors val="1"/>
        <c:ser>
          <c:idx val="0"/>
          <c:order val="0"/>
          <c:tx>
            <c:strRef>
              <c:f>'Defect Matrix'!$H$19</c:f>
              <c:strCache>
                <c:ptCount val="1"/>
                <c:pt idx="0">
                  <c:v>Total Bugs</c:v>
                </c:pt>
              </c:strCache>
            </c:strRef>
          </c:tx>
          <c:spPr>
            <a:solidFill>
              <a:srgbClr val="9999FF"/>
            </a:solidFill>
          </c:spPr>
          <c:invertIfNegative val="1"/>
          <c:cat>
            <c:strRef>
              <c:f>'Defect Matrix'!$I$18:$L$18</c:f>
              <c:strCache>
                <c:ptCount val="4"/>
                <c:pt idx="0">
                  <c:v>Minor</c:v>
                </c:pt>
                <c:pt idx="1">
                  <c:v>Major</c:v>
                </c:pt>
                <c:pt idx="2">
                  <c:v>Critical</c:v>
                </c:pt>
                <c:pt idx="3">
                  <c:v>Blocker</c:v>
                </c:pt>
              </c:strCache>
            </c:strRef>
          </c:cat>
          <c:val>
            <c:numRef>
              <c:f>'Defect Matrix'!$I$19:$L$19</c:f>
              <c:numCache>
                <c:formatCode>General</c:formatCode>
                <c:ptCount val="4"/>
                <c:pt idx="0">
                  <c:v>58</c:v>
                </c:pt>
                <c:pt idx="1">
                  <c:v>52</c:v>
                </c:pt>
                <c:pt idx="2">
                  <c:v>8</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1"/>
          <c:order val="1"/>
          <c:tx>
            <c:strRef>
              <c:f>'Defect Matrix'!$H$20</c:f>
              <c:strCache>
                <c:ptCount val="1"/>
                <c:pt idx="0">
                  <c:v>Bugs Not Fixed</c:v>
                </c:pt>
              </c:strCache>
            </c:strRef>
          </c:tx>
          <c:spPr>
            <a:solidFill>
              <a:srgbClr val="FF8080"/>
            </a:solidFill>
          </c:spPr>
          <c:invertIfNegative val="1"/>
          <c:cat>
            <c:strRef>
              <c:f>'Defect Matrix'!$I$18:$L$18</c:f>
              <c:strCache>
                <c:ptCount val="4"/>
                <c:pt idx="0">
                  <c:v>Minor</c:v>
                </c:pt>
                <c:pt idx="1">
                  <c:v>Major</c:v>
                </c:pt>
                <c:pt idx="2">
                  <c:v>Critical</c:v>
                </c:pt>
                <c:pt idx="3">
                  <c:v>Blocker</c:v>
                </c:pt>
              </c:strCache>
            </c:strRef>
          </c:cat>
          <c:val>
            <c:numRef>
              <c:f>'Defect Matrix'!$I$20:$L$20</c:f>
              <c:numCache>
                <c:formatCode>General</c:formatCode>
                <c:ptCount val="4"/>
                <c:pt idx="0">
                  <c:v>58</c:v>
                </c:pt>
                <c:pt idx="1">
                  <c:v>52</c:v>
                </c:pt>
                <c:pt idx="2">
                  <c:v>8</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2"/>
          <c:order val="2"/>
          <c:tx>
            <c:strRef>
              <c:f>'Defect Matrix'!$H$21</c:f>
              <c:strCache>
                <c:ptCount val="1"/>
                <c:pt idx="0">
                  <c:v>Bug Fixed/Closed</c:v>
                </c:pt>
              </c:strCache>
            </c:strRef>
          </c:tx>
          <c:spPr>
            <a:solidFill>
              <a:srgbClr val="969696"/>
            </a:solidFill>
          </c:spPr>
          <c:invertIfNegative val="1"/>
          <c:cat>
            <c:strRef>
              <c:f>'Defect Matrix'!$I$18:$L$18</c:f>
              <c:strCache>
                <c:ptCount val="4"/>
                <c:pt idx="0">
                  <c:v>Minor</c:v>
                </c:pt>
                <c:pt idx="1">
                  <c:v>Major</c:v>
                </c:pt>
                <c:pt idx="2">
                  <c:v>Critical</c:v>
                </c:pt>
                <c:pt idx="3">
                  <c:v>Blocker</c:v>
                </c:pt>
              </c:strCache>
            </c:strRef>
          </c:cat>
          <c:val>
            <c:numRef>
              <c:f>'Defect Matrix'!$I$21:$L$21</c:f>
              <c:numCache>
                <c:formatCode>General</c:formatCode>
                <c:ptCount val="4"/>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335155784"/>
        <c:axId val="334534752"/>
      </c:barChart>
      <c:catAx>
        <c:axId val="335155784"/>
        <c:scaling>
          <c:orientation val="minMax"/>
        </c:scaling>
        <c:delete val="0"/>
        <c:axPos val="b"/>
        <c:numFmt formatCode="General" sourceLinked="1"/>
        <c:majorTickMark val="cross"/>
        <c:minorTickMark val="cross"/>
        <c:tickLblPos val="nextTo"/>
        <c:txPr>
          <a:bodyPr/>
          <a:lstStyle/>
          <a:p>
            <a:pPr>
              <a:defRPr/>
            </a:pPr>
            <a:endParaRPr lang="en-US"/>
          </a:p>
        </c:txPr>
        <c:crossAx val="334534752"/>
        <c:crosses val="autoZero"/>
        <c:auto val="1"/>
        <c:lblAlgn val="ctr"/>
        <c:lblOffset val="100"/>
        <c:noMultiLvlLbl val="1"/>
      </c:catAx>
      <c:valAx>
        <c:axId val="334534752"/>
        <c:scaling>
          <c:orientation val="minMax"/>
        </c:scaling>
        <c:delete val="0"/>
        <c:axPos val="l"/>
        <c:majorGridlines>
          <c:spPr>
            <a:ln>
              <a:solidFill>
                <a:srgbClr val="C0C0C0"/>
              </a:solidFill>
            </a:ln>
          </c:spPr>
        </c:majorGridlines>
        <c:numFmt formatCode="General" sourceLinked="1"/>
        <c:majorTickMark val="cross"/>
        <c:minorTickMark val="cross"/>
        <c:tickLblPos val="nextTo"/>
        <c:spPr>
          <a:ln w="47625">
            <a:noFill/>
          </a:ln>
        </c:spPr>
        <c:txPr>
          <a:bodyPr/>
          <a:lstStyle/>
          <a:p>
            <a:pPr>
              <a:defRPr/>
            </a:pPr>
            <a:endParaRPr lang="en-US"/>
          </a:p>
        </c:txPr>
        <c:crossAx val="335155784"/>
        <c:crosses val="autoZero"/>
        <c:crossBetween val="between"/>
      </c:valAx>
      <c:spPr>
        <a:solidFill>
          <a:srgbClr val="FFFFFF"/>
        </a:solidFill>
      </c:spPr>
    </c:plotArea>
    <c:legend>
      <c:legendPos val="r"/>
      <c:layout/>
      <c:overlay val="0"/>
    </c:legend>
    <c:plotVisOnly val="1"/>
    <c:dispBlanksAs val="zero"/>
    <c:showDLblsOverMax val="1"/>
  </c:chart>
  <c:spPr>
    <a:solidFill>
      <a:srgbClr val="FFFFFF"/>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95250</xdr:colOff>
      <xdr:row>2</xdr:row>
      <xdr:rowOff>152400</xdr:rowOff>
    </xdr:from>
    <xdr:to>
      <xdr:col>12</xdr:col>
      <xdr:colOff>552450</xdr:colOff>
      <xdr:row>15</xdr:row>
      <xdr:rowOff>104775</xdr:rowOff>
    </xdr:to>
    <xdr:graphicFrame macro="">
      <xdr:nvGraphicFramePr>
        <xdr:cNvPr id="2" name="Chart 1" descr="Chart 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6" Type="http://schemas.openxmlformats.org/officeDocument/2006/relationships/hyperlink" Target="http://screencast.com/t/WyRfOQJFQlk" TargetMode="External"/><Relationship Id="rId21" Type="http://schemas.openxmlformats.org/officeDocument/2006/relationships/hyperlink" Target="http://screencast.com/t/UXBBpJRUMzyw" TargetMode="External"/><Relationship Id="rId34" Type="http://schemas.openxmlformats.org/officeDocument/2006/relationships/hyperlink" Target="http://screencast.com/t/w8cchUESFHaV" TargetMode="External"/><Relationship Id="rId42" Type="http://schemas.openxmlformats.org/officeDocument/2006/relationships/hyperlink" Target="http://screencast.com/t/42Qt1GZmKuVH" TargetMode="External"/><Relationship Id="rId47" Type="http://schemas.openxmlformats.org/officeDocument/2006/relationships/hyperlink" Target="http://screencast.com/t/Yo6Z2Elhd" TargetMode="External"/><Relationship Id="rId50" Type="http://schemas.openxmlformats.org/officeDocument/2006/relationships/hyperlink" Target="http://screencast.com/t/uImZlRDAfHbX" TargetMode="External"/><Relationship Id="rId55" Type="http://schemas.openxmlformats.org/officeDocument/2006/relationships/hyperlink" Target="http://screencast.com/t/tUpeeJa1ZzhZ" TargetMode="External"/><Relationship Id="rId63" Type="http://schemas.openxmlformats.org/officeDocument/2006/relationships/hyperlink" Target="http://screencast.com/t/O0d0EOwoJNSZ" TargetMode="External"/><Relationship Id="rId68" Type="http://schemas.openxmlformats.org/officeDocument/2006/relationships/hyperlink" Target="http://screencast.com/t/b1KgybZPY6" TargetMode="External"/><Relationship Id="rId76" Type="http://schemas.openxmlformats.org/officeDocument/2006/relationships/hyperlink" Target="http://screencast.com/t/zXGzGXiCEeT" TargetMode="External"/><Relationship Id="rId84" Type="http://schemas.openxmlformats.org/officeDocument/2006/relationships/hyperlink" Target="http://screencast.com/t/mYljSaD5jy8" TargetMode="External"/><Relationship Id="rId89" Type="http://schemas.openxmlformats.org/officeDocument/2006/relationships/hyperlink" Target="http://screencast.com/t/600MawBtN9HC" TargetMode="External"/><Relationship Id="rId97" Type="http://schemas.openxmlformats.org/officeDocument/2006/relationships/printerSettings" Target="../printerSettings/printerSettings1.bin"/><Relationship Id="rId7" Type="http://schemas.openxmlformats.org/officeDocument/2006/relationships/hyperlink" Target="http://screencast.com/t/VNcGPVCNKEx" TargetMode="External"/><Relationship Id="rId71" Type="http://schemas.openxmlformats.org/officeDocument/2006/relationships/hyperlink" Target="http://screencast.com/t/i7BElYyOrx" TargetMode="External"/><Relationship Id="rId92" Type="http://schemas.openxmlformats.org/officeDocument/2006/relationships/hyperlink" Target="http://screencast.com/t/5O9kSQjByePZ" TargetMode="External"/><Relationship Id="rId2" Type="http://schemas.openxmlformats.org/officeDocument/2006/relationships/hyperlink" Target="http://screencast.com/t/9s0txjyz2ph" TargetMode="External"/><Relationship Id="rId16" Type="http://schemas.openxmlformats.org/officeDocument/2006/relationships/hyperlink" Target="http://screencast.com/t/13SK5wLM" TargetMode="External"/><Relationship Id="rId29" Type="http://schemas.openxmlformats.org/officeDocument/2006/relationships/hyperlink" Target="http://screencast.com/t/Twl31kvaaX8" TargetMode="External"/><Relationship Id="rId11" Type="http://schemas.openxmlformats.org/officeDocument/2006/relationships/hyperlink" Target="http://screencast.com/t/5nbUfFGJnzx" TargetMode="External"/><Relationship Id="rId24" Type="http://schemas.openxmlformats.org/officeDocument/2006/relationships/hyperlink" Target="http://screencast.com/t/IcvUFdFrmcdK" TargetMode="External"/><Relationship Id="rId32" Type="http://schemas.openxmlformats.org/officeDocument/2006/relationships/hyperlink" Target="http://screencast.com/t/PjoFqtjOlQhu" TargetMode="External"/><Relationship Id="rId37" Type="http://schemas.openxmlformats.org/officeDocument/2006/relationships/hyperlink" Target="http://screencast.com/t/C7TwiXpld5" TargetMode="External"/><Relationship Id="rId40" Type="http://schemas.openxmlformats.org/officeDocument/2006/relationships/hyperlink" Target="http://screencast.com/t/uuS1nv9zRoKV" TargetMode="External"/><Relationship Id="rId45" Type="http://schemas.openxmlformats.org/officeDocument/2006/relationships/hyperlink" Target="http://screencast.com/t/rwvYrBBY7" TargetMode="External"/><Relationship Id="rId53" Type="http://schemas.openxmlformats.org/officeDocument/2006/relationships/hyperlink" Target="http://screencast.com/t/hZ9l9ZVbhCWd" TargetMode="External"/><Relationship Id="rId58" Type="http://schemas.openxmlformats.org/officeDocument/2006/relationships/hyperlink" Target="http://screencast.com/t/i8nk0KnfH32v" TargetMode="External"/><Relationship Id="rId66" Type="http://schemas.openxmlformats.org/officeDocument/2006/relationships/hyperlink" Target="http://screencast.com/t/PQnPCTdOxG" TargetMode="External"/><Relationship Id="rId74" Type="http://schemas.openxmlformats.org/officeDocument/2006/relationships/hyperlink" Target="http://screencast.com/t/UiXfyYlXv" TargetMode="External"/><Relationship Id="rId79" Type="http://schemas.openxmlformats.org/officeDocument/2006/relationships/hyperlink" Target="http://screencast.com/t/F91445fS50H" TargetMode="External"/><Relationship Id="rId87" Type="http://schemas.openxmlformats.org/officeDocument/2006/relationships/hyperlink" Target="http://screencast.com/t/StmAf0ks" TargetMode="External"/><Relationship Id="rId5" Type="http://schemas.openxmlformats.org/officeDocument/2006/relationships/hyperlink" Target="http://screencast.com/t/loN692ts1S" TargetMode="External"/><Relationship Id="rId61" Type="http://schemas.openxmlformats.org/officeDocument/2006/relationships/hyperlink" Target="http://screencast.com/t/oj3NwY1RUvd" TargetMode="External"/><Relationship Id="rId82" Type="http://schemas.openxmlformats.org/officeDocument/2006/relationships/hyperlink" Target="http://screencast.com/t/zFGWo3WQT" TargetMode="External"/><Relationship Id="rId90" Type="http://schemas.openxmlformats.org/officeDocument/2006/relationships/hyperlink" Target="http://screencast.com/t/8AxJToc2cj" TargetMode="External"/><Relationship Id="rId95" Type="http://schemas.openxmlformats.org/officeDocument/2006/relationships/hyperlink" Target="http://screencast.com/t/dfiyqp0Yiht" TargetMode="External"/><Relationship Id="rId19" Type="http://schemas.openxmlformats.org/officeDocument/2006/relationships/hyperlink" Target="http://screencast.com/t/J6GtA8DcBf" TargetMode="External"/><Relationship Id="rId14" Type="http://schemas.openxmlformats.org/officeDocument/2006/relationships/hyperlink" Target="http://screencast.com/t/nDgcqREb" TargetMode="External"/><Relationship Id="rId22" Type="http://schemas.openxmlformats.org/officeDocument/2006/relationships/hyperlink" Target="http://screencast.com/t/h8xGYg4jtP" TargetMode="External"/><Relationship Id="rId27" Type="http://schemas.openxmlformats.org/officeDocument/2006/relationships/hyperlink" Target="http://screencast.com/t/hvWZFXMU7" TargetMode="External"/><Relationship Id="rId30" Type="http://schemas.openxmlformats.org/officeDocument/2006/relationships/hyperlink" Target="http://screencast.com/t/ULNY1fLDFHs" TargetMode="External"/><Relationship Id="rId35" Type="http://schemas.openxmlformats.org/officeDocument/2006/relationships/hyperlink" Target="http://screencast.com/t/1ImeRmuSg" TargetMode="External"/><Relationship Id="rId43" Type="http://schemas.openxmlformats.org/officeDocument/2006/relationships/hyperlink" Target="http://screencast.com/t/4s6lgzlI" TargetMode="External"/><Relationship Id="rId48" Type="http://schemas.openxmlformats.org/officeDocument/2006/relationships/hyperlink" Target="http://screencast.com/t/JIsi9C1tAcV" TargetMode="External"/><Relationship Id="rId56" Type="http://schemas.openxmlformats.org/officeDocument/2006/relationships/hyperlink" Target="http://screencast.com/t/FM26yKjMo1Ef" TargetMode="External"/><Relationship Id="rId64" Type="http://schemas.openxmlformats.org/officeDocument/2006/relationships/hyperlink" Target="http://screencast.com/t/BuiInXSACH" TargetMode="External"/><Relationship Id="rId69" Type="http://schemas.openxmlformats.org/officeDocument/2006/relationships/hyperlink" Target="http://screencast.com/t/x9g9vtBu" TargetMode="External"/><Relationship Id="rId77" Type="http://schemas.openxmlformats.org/officeDocument/2006/relationships/hyperlink" Target="http://screencast.com/t/WI30ecOw1M" TargetMode="External"/><Relationship Id="rId8" Type="http://schemas.openxmlformats.org/officeDocument/2006/relationships/hyperlink" Target="http://screencast.com/t/qq8yAYjw1" TargetMode="External"/><Relationship Id="rId51" Type="http://schemas.openxmlformats.org/officeDocument/2006/relationships/hyperlink" Target="http://screencast.com/t/dP8YFmcYPvSV" TargetMode="External"/><Relationship Id="rId72" Type="http://schemas.openxmlformats.org/officeDocument/2006/relationships/hyperlink" Target="http://screencast.com/t/hgv6NVBdu" TargetMode="External"/><Relationship Id="rId80" Type="http://schemas.openxmlformats.org/officeDocument/2006/relationships/hyperlink" Target="http://screencast.com/t/i15Io3ml" TargetMode="External"/><Relationship Id="rId85" Type="http://schemas.openxmlformats.org/officeDocument/2006/relationships/hyperlink" Target="http://screencast.com/t/QBR62qOhp" TargetMode="External"/><Relationship Id="rId93" Type="http://schemas.openxmlformats.org/officeDocument/2006/relationships/hyperlink" Target="http://screencast.com/t/6LFyHsWapPCj" TargetMode="External"/><Relationship Id="rId3" Type="http://schemas.openxmlformats.org/officeDocument/2006/relationships/hyperlink" Target="http://screencast.com/t/X5JIAW1yt9" TargetMode="External"/><Relationship Id="rId12" Type="http://schemas.openxmlformats.org/officeDocument/2006/relationships/hyperlink" Target="http://screencast.com/t/rowRgaFJY1Q" TargetMode="External"/><Relationship Id="rId17" Type="http://schemas.openxmlformats.org/officeDocument/2006/relationships/hyperlink" Target="http://screencast.com/t/6SpiV564RI" TargetMode="External"/><Relationship Id="rId25" Type="http://schemas.openxmlformats.org/officeDocument/2006/relationships/hyperlink" Target="http://screencast.com/t/x7x7monJCp2" TargetMode="External"/><Relationship Id="rId33" Type="http://schemas.openxmlformats.org/officeDocument/2006/relationships/hyperlink" Target="http://screencast.com/t/ajoxmnRlPMO" TargetMode="External"/><Relationship Id="rId38" Type="http://schemas.openxmlformats.org/officeDocument/2006/relationships/hyperlink" Target="http://screencast.com/t/rw7mKNruCU4F" TargetMode="External"/><Relationship Id="rId46" Type="http://schemas.openxmlformats.org/officeDocument/2006/relationships/hyperlink" Target="http://screencast.com/t/WzqgQCJbfh" TargetMode="External"/><Relationship Id="rId59" Type="http://schemas.openxmlformats.org/officeDocument/2006/relationships/hyperlink" Target="http://screencast.com/t/4tj5v6hmwK" TargetMode="External"/><Relationship Id="rId67" Type="http://schemas.openxmlformats.org/officeDocument/2006/relationships/hyperlink" Target="http://screencast.com/t/TL6KNx7dbty" TargetMode="External"/><Relationship Id="rId20" Type="http://schemas.openxmlformats.org/officeDocument/2006/relationships/hyperlink" Target="http://screencast.com/t/rRdzHEvMY" TargetMode="External"/><Relationship Id="rId41" Type="http://schemas.openxmlformats.org/officeDocument/2006/relationships/hyperlink" Target="http://screencast.com/t/cpIS2Nm6" TargetMode="External"/><Relationship Id="rId54" Type="http://schemas.openxmlformats.org/officeDocument/2006/relationships/hyperlink" Target="http://screencast.com/t/FyrYCu7WV0H" TargetMode="External"/><Relationship Id="rId62" Type="http://schemas.openxmlformats.org/officeDocument/2006/relationships/hyperlink" Target="http://screencast.com/t/E1UwoWAoG0" TargetMode="External"/><Relationship Id="rId70" Type="http://schemas.openxmlformats.org/officeDocument/2006/relationships/hyperlink" Target="http://screencast.com/t/AJI4cwrz4tZ4" TargetMode="External"/><Relationship Id="rId75" Type="http://schemas.openxmlformats.org/officeDocument/2006/relationships/hyperlink" Target="http://screencast.com/t/oZEHfhLqWv" TargetMode="External"/><Relationship Id="rId83" Type="http://schemas.openxmlformats.org/officeDocument/2006/relationships/hyperlink" Target="http://screencast.com/t/82xgdAFO" TargetMode="External"/><Relationship Id="rId88" Type="http://schemas.openxmlformats.org/officeDocument/2006/relationships/hyperlink" Target="http://screencast.com/t/ySW4TSfR12KU" TargetMode="External"/><Relationship Id="rId91" Type="http://schemas.openxmlformats.org/officeDocument/2006/relationships/hyperlink" Target="http://screencast.com/t/wM03pOxAaJ0" TargetMode="External"/><Relationship Id="rId96" Type="http://schemas.openxmlformats.org/officeDocument/2006/relationships/hyperlink" Target="http://screencast.com/t/ifNk0TWN" TargetMode="External"/><Relationship Id="rId1" Type="http://schemas.openxmlformats.org/officeDocument/2006/relationships/hyperlink" Target="http://screencast.com/t/0ZSUFfHFBgiX" TargetMode="External"/><Relationship Id="rId6" Type="http://schemas.openxmlformats.org/officeDocument/2006/relationships/hyperlink" Target="http://screencast.com/t/LnutQ4f2tXW" TargetMode="External"/><Relationship Id="rId15" Type="http://schemas.openxmlformats.org/officeDocument/2006/relationships/hyperlink" Target="http://screencast.com/t/IGKzduBIjYG" TargetMode="External"/><Relationship Id="rId23" Type="http://schemas.openxmlformats.org/officeDocument/2006/relationships/hyperlink" Target="http://screencast.com/t/yGiTCutftx" TargetMode="External"/><Relationship Id="rId28" Type="http://schemas.openxmlformats.org/officeDocument/2006/relationships/hyperlink" Target="http://screencast.com/t/f21rTznJY" TargetMode="External"/><Relationship Id="rId36" Type="http://schemas.openxmlformats.org/officeDocument/2006/relationships/hyperlink" Target="http://screencast.com/t/60QsL7sSBmD" TargetMode="External"/><Relationship Id="rId49" Type="http://schemas.openxmlformats.org/officeDocument/2006/relationships/hyperlink" Target="http://screencast.com/t/6y7rgLWI0sdf" TargetMode="External"/><Relationship Id="rId57" Type="http://schemas.openxmlformats.org/officeDocument/2006/relationships/hyperlink" Target="http://screencast.com/t/a4c6oBLX9D" TargetMode="External"/><Relationship Id="rId10" Type="http://schemas.openxmlformats.org/officeDocument/2006/relationships/hyperlink" Target="http://screencast.com/t/aMQfMpfBlBe" TargetMode="External"/><Relationship Id="rId31" Type="http://schemas.openxmlformats.org/officeDocument/2006/relationships/hyperlink" Target="http://screencast.com/t/mfFAeEp0" TargetMode="External"/><Relationship Id="rId44" Type="http://schemas.openxmlformats.org/officeDocument/2006/relationships/hyperlink" Target="http://screencast.com/t/vi6RLWCFRGs" TargetMode="External"/><Relationship Id="rId52" Type="http://schemas.openxmlformats.org/officeDocument/2006/relationships/hyperlink" Target="http://screencast.com/t/R2TUupX7zRsJ" TargetMode="External"/><Relationship Id="rId60" Type="http://schemas.openxmlformats.org/officeDocument/2006/relationships/hyperlink" Target="http://screencast.com/t/CuvG5Fm5lmA" TargetMode="External"/><Relationship Id="rId65" Type="http://schemas.openxmlformats.org/officeDocument/2006/relationships/hyperlink" Target="http://screencast.com/t/c5Yg0b9dQvup" TargetMode="External"/><Relationship Id="rId73" Type="http://schemas.openxmlformats.org/officeDocument/2006/relationships/hyperlink" Target="http://screencast.com/t/73f8R87UKaGu" TargetMode="External"/><Relationship Id="rId78" Type="http://schemas.openxmlformats.org/officeDocument/2006/relationships/hyperlink" Target="http://screencast.com/t/x1ypNkytke" TargetMode="External"/><Relationship Id="rId81" Type="http://schemas.openxmlformats.org/officeDocument/2006/relationships/hyperlink" Target="http://screencast.com/t/GnPDxPmsEvBL" TargetMode="External"/><Relationship Id="rId86" Type="http://schemas.openxmlformats.org/officeDocument/2006/relationships/hyperlink" Target="http://screencast.com/t/NhcETyhxNS" TargetMode="External"/><Relationship Id="rId94" Type="http://schemas.openxmlformats.org/officeDocument/2006/relationships/hyperlink" Target="http://screencast.com/t/bDD58DEM" TargetMode="External"/><Relationship Id="rId4" Type="http://schemas.openxmlformats.org/officeDocument/2006/relationships/hyperlink" Target="http://screencast.com/t/p3ys1OgKaY" TargetMode="External"/><Relationship Id="rId9" Type="http://schemas.openxmlformats.org/officeDocument/2006/relationships/hyperlink" Target="http://screencast.com/t/wmDrmfsORhO" TargetMode="External"/><Relationship Id="rId13" Type="http://schemas.openxmlformats.org/officeDocument/2006/relationships/hyperlink" Target="http://screencast.com/t/F2nCv1npocB2" TargetMode="External"/><Relationship Id="rId18" Type="http://schemas.openxmlformats.org/officeDocument/2006/relationships/hyperlink" Target="http://screencast.com/t/ktEqagU5N" TargetMode="External"/><Relationship Id="rId39" Type="http://schemas.openxmlformats.org/officeDocument/2006/relationships/hyperlink" Target="http://screencast.com/t/FTm7xlGhG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activeCell="F22" sqref="F22"/>
    </sheetView>
  </sheetViews>
  <sheetFormatPr defaultColWidth="15.140625" defaultRowHeight="15" customHeight="1" x14ac:dyDescent="0.25"/>
  <cols>
    <col min="1" max="7" width="7" customWidth="1"/>
    <col min="8" max="8" width="19.28515625" customWidth="1"/>
    <col min="9" max="9" width="9.7109375" customWidth="1"/>
    <col min="10" max="10" width="8" customWidth="1"/>
    <col min="11" max="12" width="7" customWidth="1"/>
    <col min="13" max="13" width="14" customWidth="1"/>
    <col min="14" max="17" width="7" customWidth="1"/>
    <col min="18" max="18" width="2.5703125" customWidth="1"/>
    <col min="19" max="19" width="0" hidden="1" customWidth="1"/>
    <col min="20" max="20" width="7" customWidth="1"/>
    <col min="21" max="22" width="6.42578125" customWidth="1"/>
    <col min="23" max="26" width="8.7109375" customWidth="1"/>
  </cols>
  <sheetData>
    <row r="1" spans="1:26" x14ac:dyDescent="0.25">
      <c r="A1" s="12"/>
      <c r="B1" s="12"/>
      <c r="C1" s="12"/>
      <c r="D1" s="12"/>
      <c r="E1" s="12"/>
      <c r="F1" s="12"/>
      <c r="G1" s="75" t="s">
        <v>36</v>
      </c>
      <c r="H1" s="76"/>
      <c r="I1" s="76"/>
      <c r="J1" s="76"/>
      <c r="K1" s="76"/>
      <c r="L1" s="76"/>
      <c r="M1" s="77"/>
      <c r="N1" s="12"/>
      <c r="O1" s="12"/>
      <c r="P1" s="12"/>
      <c r="Q1" s="12"/>
      <c r="R1" s="12"/>
      <c r="S1" s="12"/>
      <c r="T1" s="12"/>
      <c r="U1" s="12"/>
      <c r="V1" s="12"/>
      <c r="W1" s="15"/>
      <c r="X1" s="15"/>
      <c r="Y1" s="15"/>
      <c r="Z1" s="15"/>
    </row>
    <row r="2" spans="1:26" ht="13.5" customHeight="1" x14ac:dyDescent="0.25">
      <c r="A2" s="12"/>
      <c r="B2" s="12"/>
      <c r="C2" s="12"/>
      <c r="D2" s="12"/>
      <c r="E2" s="12"/>
      <c r="F2" s="12"/>
      <c r="G2" s="76"/>
      <c r="H2" s="76"/>
      <c r="I2" s="76"/>
      <c r="J2" s="76"/>
      <c r="K2" s="76"/>
      <c r="L2" s="76"/>
      <c r="M2" s="77"/>
      <c r="N2" s="12"/>
      <c r="O2" s="12"/>
      <c r="P2" s="12"/>
      <c r="Q2" s="12"/>
      <c r="R2" s="12"/>
      <c r="S2" s="12"/>
      <c r="T2" s="12"/>
      <c r="U2" s="12"/>
      <c r="V2" s="12"/>
      <c r="W2" s="15"/>
      <c r="X2" s="15"/>
      <c r="Y2" s="15"/>
      <c r="Z2" s="15"/>
    </row>
    <row r="3" spans="1:26" ht="15.75" customHeight="1" x14ac:dyDescent="0.25">
      <c r="A3" s="12"/>
      <c r="B3" s="12"/>
      <c r="C3" s="12"/>
      <c r="D3" s="12"/>
      <c r="E3" s="12"/>
      <c r="F3" s="12"/>
      <c r="G3" s="12"/>
      <c r="H3" s="16"/>
      <c r="I3" s="16"/>
      <c r="J3" s="16"/>
      <c r="K3" s="16"/>
      <c r="L3" s="16"/>
      <c r="M3" s="16"/>
      <c r="N3" s="12"/>
      <c r="O3" s="12"/>
      <c r="P3" s="12"/>
      <c r="Q3" s="12"/>
      <c r="R3" s="12"/>
      <c r="S3" s="12"/>
      <c r="T3" s="12"/>
      <c r="U3" s="12"/>
      <c r="V3" s="12"/>
      <c r="W3" s="15"/>
      <c r="X3" s="15"/>
      <c r="Y3" s="15"/>
      <c r="Z3" s="15"/>
    </row>
    <row r="4" spans="1:26" ht="15.75" customHeight="1" x14ac:dyDescent="0.25">
      <c r="A4" s="12"/>
      <c r="B4" s="12"/>
      <c r="C4" s="12"/>
      <c r="D4" s="12"/>
      <c r="E4" s="12"/>
      <c r="F4" s="12"/>
      <c r="G4" s="12"/>
      <c r="H4" s="16"/>
      <c r="I4" s="16"/>
      <c r="J4" s="16"/>
      <c r="K4" s="16"/>
      <c r="L4" s="16"/>
      <c r="M4" s="16"/>
      <c r="N4" s="12"/>
      <c r="O4" s="12"/>
      <c r="P4" s="12"/>
      <c r="Q4" s="12"/>
      <c r="R4" s="12"/>
      <c r="S4" s="12"/>
      <c r="T4" s="12"/>
      <c r="U4" s="12"/>
      <c r="V4" s="12"/>
      <c r="W4" s="15"/>
      <c r="X4" s="15"/>
      <c r="Y4" s="15"/>
      <c r="Z4" s="15"/>
    </row>
    <row r="5" spans="1:26" ht="15.75" customHeight="1" x14ac:dyDescent="0.25">
      <c r="A5" s="12"/>
      <c r="B5" s="12"/>
      <c r="C5" s="12"/>
      <c r="D5" s="12"/>
      <c r="E5" s="12"/>
      <c r="F5" s="12"/>
      <c r="G5" s="12"/>
      <c r="H5" s="16"/>
      <c r="I5" s="16"/>
      <c r="J5" s="16"/>
      <c r="K5" s="16"/>
      <c r="L5" s="16"/>
      <c r="M5" s="16"/>
      <c r="N5" s="12"/>
      <c r="O5" s="12"/>
      <c r="P5" s="12"/>
      <c r="Q5" s="12"/>
      <c r="R5" s="12"/>
      <c r="S5" s="12"/>
      <c r="T5" s="12"/>
      <c r="U5" s="12"/>
      <c r="V5" s="12"/>
      <c r="W5" s="15"/>
      <c r="X5" s="15"/>
      <c r="Y5" s="15"/>
      <c r="Z5" s="15"/>
    </row>
    <row r="6" spans="1:26" ht="13.5" customHeight="1" x14ac:dyDescent="0.25">
      <c r="A6" s="12"/>
      <c r="B6" s="12"/>
      <c r="C6" s="12"/>
      <c r="D6" s="12"/>
      <c r="E6" s="12"/>
      <c r="F6" s="12"/>
      <c r="G6" s="12"/>
      <c r="H6" s="12"/>
      <c r="I6" s="12"/>
      <c r="J6" s="12"/>
      <c r="K6" s="12"/>
      <c r="L6" s="12"/>
      <c r="M6" s="12"/>
      <c r="N6" s="12"/>
      <c r="O6" s="12"/>
      <c r="P6" s="12"/>
      <c r="Q6" s="12"/>
      <c r="R6" s="12"/>
      <c r="S6" s="12"/>
      <c r="T6" s="12"/>
      <c r="U6" s="12"/>
      <c r="V6" s="12"/>
      <c r="W6" s="15"/>
      <c r="X6" s="15"/>
      <c r="Y6" s="15"/>
      <c r="Z6" s="15"/>
    </row>
    <row r="7" spans="1:26" ht="13.5" customHeight="1" x14ac:dyDescent="0.25">
      <c r="A7" s="12"/>
      <c r="B7" s="12"/>
      <c r="C7" s="12"/>
      <c r="D7" s="12"/>
      <c r="E7" s="12"/>
      <c r="F7" s="12"/>
      <c r="G7" s="12"/>
      <c r="H7" s="12"/>
      <c r="I7" s="12"/>
      <c r="J7" s="12"/>
      <c r="K7" s="12"/>
      <c r="L7" s="12"/>
      <c r="M7" s="12"/>
      <c r="N7" s="12"/>
      <c r="O7" s="12"/>
      <c r="P7" s="12"/>
      <c r="Q7" s="12"/>
      <c r="R7" s="12"/>
      <c r="S7" s="12"/>
      <c r="T7" s="12"/>
      <c r="U7" s="12"/>
      <c r="V7" s="12"/>
      <c r="W7" s="15"/>
      <c r="X7" s="15"/>
      <c r="Y7" s="15"/>
      <c r="Z7" s="15"/>
    </row>
    <row r="8" spans="1:26" ht="13.5" customHeight="1" x14ac:dyDescent="0.25">
      <c r="A8" s="12"/>
      <c r="B8" s="12"/>
      <c r="C8" s="12"/>
      <c r="D8" s="12"/>
      <c r="E8" s="12"/>
      <c r="F8" s="12"/>
      <c r="G8" s="12"/>
      <c r="H8" s="12"/>
      <c r="I8" s="12"/>
      <c r="J8" s="12"/>
      <c r="K8" s="12"/>
      <c r="L8" s="12"/>
      <c r="M8" s="12"/>
      <c r="N8" s="12"/>
      <c r="O8" s="12"/>
      <c r="P8" s="12"/>
      <c r="Q8" s="12"/>
      <c r="R8" s="12"/>
      <c r="S8" s="12"/>
      <c r="T8" s="12"/>
      <c r="U8" s="12"/>
      <c r="V8" s="12"/>
      <c r="W8" s="15"/>
      <c r="X8" s="15"/>
      <c r="Y8" s="15"/>
      <c r="Z8" s="15"/>
    </row>
    <row r="9" spans="1:26" ht="13.5" customHeight="1" x14ac:dyDescent="0.25">
      <c r="A9" s="12"/>
      <c r="B9" s="12"/>
      <c r="C9" s="12"/>
      <c r="D9" s="12"/>
      <c r="E9" s="12"/>
      <c r="F9" s="12"/>
      <c r="G9" s="12"/>
      <c r="H9" s="12"/>
      <c r="I9" s="12"/>
      <c r="J9" s="12"/>
      <c r="K9" s="12"/>
      <c r="L9" s="12"/>
      <c r="M9" s="12"/>
      <c r="N9" s="12"/>
      <c r="O9" s="12"/>
      <c r="P9" s="12"/>
      <c r="Q9" s="12"/>
      <c r="R9" s="12"/>
      <c r="S9" s="12"/>
      <c r="T9" s="12"/>
      <c r="U9" s="12"/>
      <c r="V9" s="12"/>
      <c r="W9" s="15"/>
      <c r="X9" s="15"/>
      <c r="Y9" s="15"/>
      <c r="Z9" s="15"/>
    </row>
    <row r="10" spans="1:26" ht="13.5" customHeight="1" x14ac:dyDescent="0.25">
      <c r="A10" s="12"/>
      <c r="B10" s="12"/>
      <c r="C10" s="12"/>
      <c r="D10" s="12"/>
      <c r="E10" s="12"/>
      <c r="F10" s="12"/>
      <c r="G10" s="12"/>
      <c r="H10" s="12"/>
      <c r="I10" s="12"/>
      <c r="J10" s="12"/>
      <c r="K10" s="12"/>
      <c r="L10" s="12"/>
      <c r="M10" s="12"/>
      <c r="N10" s="12"/>
      <c r="O10" s="12"/>
      <c r="P10" s="12"/>
      <c r="Q10" s="12"/>
      <c r="R10" s="12"/>
      <c r="S10" s="12"/>
      <c r="T10" s="12"/>
      <c r="U10" s="12"/>
      <c r="V10" s="12"/>
      <c r="W10" s="15"/>
      <c r="X10" s="15"/>
      <c r="Y10" s="15"/>
      <c r="Z10" s="15"/>
    </row>
    <row r="11" spans="1:26" ht="13.5" customHeight="1" x14ac:dyDescent="0.25">
      <c r="A11" s="12"/>
      <c r="B11" s="12"/>
      <c r="C11" s="12"/>
      <c r="D11" s="12"/>
      <c r="E11" s="12"/>
      <c r="F11" s="12"/>
      <c r="G11" s="12"/>
      <c r="H11" s="12"/>
      <c r="I11" s="12"/>
      <c r="J11" s="12"/>
      <c r="K11" s="12"/>
      <c r="L11" s="12"/>
      <c r="M11" s="12"/>
      <c r="N11" s="12"/>
      <c r="O11" s="12"/>
      <c r="P11" s="12"/>
      <c r="Q11" s="12"/>
      <c r="R11" s="12"/>
      <c r="S11" s="12"/>
      <c r="T11" s="12"/>
      <c r="U11" s="12"/>
      <c r="V11" s="12"/>
      <c r="W11" s="15"/>
      <c r="X11" s="15"/>
      <c r="Y11" s="15"/>
      <c r="Z11" s="15"/>
    </row>
    <row r="12" spans="1:26" ht="13.5" customHeight="1" x14ac:dyDescent="0.25">
      <c r="A12" s="12"/>
      <c r="B12" s="12"/>
      <c r="C12" s="12"/>
      <c r="D12" s="12"/>
      <c r="E12" s="12"/>
      <c r="F12" s="12"/>
      <c r="G12" s="12"/>
      <c r="H12" s="12"/>
      <c r="I12" s="12"/>
      <c r="J12" s="12"/>
      <c r="K12" s="12"/>
      <c r="L12" s="12"/>
      <c r="M12" s="12"/>
      <c r="N12" s="12"/>
      <c r="O12" s="12"/>
      <c r="P12" s="12"/>
      <c r="Q12" s="12"/>
      <c r="R12" s="12"/>
      <c r="S12" s="12"/>
      <c r="T12" s="12"/>
      <c r="U12" s="12"/>
      <c r="V12" s="12"/>
      <c r="W12" s="15"/>
      <c r="X12" s="15"/>
      <c r="Y12" s="15"/>
      <c r="Z12" s="15"/>
    </row>
    <row r="13" spans="1:26" ht="13.5" customHeight="1" x14ac:dyDescent="0.25">
      <c r="A13" s="12"/>
      <c r="B13" s="12"/>
      <c r="C13" s="12"/>
      <c r="D13" s="12"/>
      <c r="E13" s="12"/>
      <c r="F13" s="12"/>
      <c r="G13" s="12"/>
      <c r="H13" s="12"/>
      <c r="I13" s="12"/>
      <c r="J13" s="12"/>
      <c r="K13" s="12"/>
      <c r="L13" s="12"/>
      <c r="M13" s="12"/>
      <c r="N13" s="12"/>
      <c r="O13" s="12"/>
      <c r="P13" s="12"/>
      <c r="Q13" s="12"/>
      <c r="R13" s="12"/>
      <c r="S13" s="12"/>
      <c r="T13" s="12"/>
      <c r="U13" s="12"/>
      <c r="V13" s="12"/>
      <c r="W13" s="15"/>
      <c r="X13" s="15"/>
      <c r="Y13" s="15"/>
      <c r="Z13" s="15"/>
    </row>
    <row r="14" spans="1:26" ht="13.5" customHeight="1" x14ac:dyDescent="0.25">
      <c r="A14" s="12"/>
      <c r="B14" s="12"/>
      <c r="C14" s="12"/>
      <c r="D14" s="12"/>
      <c r="E14" s="12"/>
      <c r="F14" s="12"/>
      <c r="G14" s="12"/>
      <c r="H14" s="12"/>
      <c r="I14" s="12"/>
      <c r="J14" s="12"/>
      <c r="K14" s="12"/>
      <c r="L14" s="12"/>
      <c r="M14" s="12"/>
      <c r="N14" s="12"/>
      <c r="O14" s="12"/>
      <c r="P14" s="12"/>
      <c r="Q14" s="12"/>
      <c r="R14" s="12"/>
      <c r="S14" s="12"/>
      <c r="T14" s="12"/>
      <c r="U14" s="12"/>
      <c r="V14" s="12"/>
      <c r="W14" s="15"/>
      <c r="X14" s="15"/>
      <c r="Y14" s="15"/>
      <c r="Z14" s="15"/>
    </row>
    <row r="15" spans="1:26" ht="13.5" customHeight="1" x14ac:dyDescent="0.25">
      <c r="A15" s="12"/>
      <c r="B15" s="12"/>
      <c r="C15" s="12"/>
      <c r="D15" s="12"/>
      <c r="E15" s="12"/>
      <c r="F15" s="12"/>
      <c r="G15" s="12"/>
      <c r="H15" s="12"/>
      <c r="I15" s="12"/>
      <c r="J15" s="12"/>
      <c r="K15" s="12"/>
      <c r="L15" s="12"/>
      <c r="M15" s="12"/>
      <c r="N15" s="12"/>
      <c r="O15" s="12"/>
      <c r="P15" s="12"/>
      <c r="Q15" s="12"/>
      <c r="R15" s="12"/>
      <c r="S15" s="12"/>
      <c r="T15" s="12"/>
      <c r="U15" s="12"/>
      <c r="V15" s="12"/>
      <c r="W15" s="15"/>
      <c r="X15" s="15"/>
      <c r="Y15" s="15"/>
      <c r="Z15" s="15"/>
    </row>
    <row r="16" spans="1:26" ht="13.5" customHeight="1" x14ac:dyDescent="0.25">
      <c r="A16" s="12"/>
      <c r="B16" s="12"/>
      <c r="C16" s="12"/>
      <c r="D16" s="12"/>
      <c r="E16" s="12"/>
      <c r="F16" s="12"/>
      <c r="G16" s="12"/>
      <c r="H16" s="12"/>
      <c r="I16" s="12"/>
      <c r="J16" s="12"/>
      <c r="K16" s="12"/>
      <c r="L16" s="12"/>
      <c r="M16" s="12"/>
      <c r="N16" s="12"/>
      <c r="O16" s="12"/>
      <c r="P16" s="12"/>
      <c r="Q16" s="12"/>
      <c r="R16" s="12"/>
      <c r="S16" s="12"/>
      <c r="T16" s="12"/>
      <c r="U16" s="12"/>
      <c r="V16" s="12"/>
      <c r="W16" s="15"/>
      <c r="X16" s="15"/>
      <c r="Y16" s="15"/>
      <c r="Z16" s="15"/>
    </row>
    <row r="17" spans="1:26" ht="13.5" customHeight="1" x14ac:dyDescent="0.25">
      <c r="A17" s="12"/>
      <c r="B17" s="12"/>
      <c r="C17" s="12"/>
      <c r="D17" s="12"/>
      <c r="E17" s="12"/>
      <c r="F17" s="12"/>
      <c r="G17" s="12"/>
      <c r="H17" s="12"/>
      <c r="I17" s="12"/>
      <c r="J17" s="12"/>
      <c r="K17" s="12"/>
      <c r="L17" s="12"/>
      <c r="M17" s="12"/>
      <c r="N17" s="12"/>
      <c r="O17" s="12"/>
      <c r="P17" s="12"/>
      <c r="Q17" s="12"/>
      <c r="R17" s="12"/>
      <c r="S17" s="12"/>
      <c r="T17" s="12"/>
      <c r="U17" s="12"/>
      <c r="V17" s="12"/>
      <c r="W17" s="15"/>
      <c r="X17" s="15"/>
      <c r="Y17" s="15"/>
      <c r="Z17" s="15"/>
    </row>
    <row r="18" spans="1:26" ht="13.5" customHeight="1" x14ac:dyDescent="0.25">
      <c r="A18" s="12"/>
      <c r="B18" s="12"/>
      <c r="C18" s="12"/>
      <c r="D18" s="12"/>
      <c r="E18" s="12"/>
      <c r="F18" s="12"/>
      <c r="G18" s="12"/>
      <c r="H18" s="17"/>
      <c r="I18" s="18" t="s">
        <v>26</v>
      </c>
      <c r="J18" s="18" t="s">
        <v>18</v>
      </c>
      <c r="K18" s="18" t="s">
        <v>31</v>
      </c>
      <c r="L18" s="18" t="s">
        <v>45</v>
      </c>
      <c r="M18" s="12"/>
      <c r="N18" s="12"/>
      <c r="O18" s="12"/>
      <c r="P18" s="12"/>
      <c r="Q18" s="12"/>
      <c r="R18" s="12"/>
      <c r="S18" s="12"/>
      <c r="T18" s="12"/>
      <c r="U18" s="12"/>
      <c r="V18" s="12"/>
      <c r="W18" s="15"/>
      <c r="X18" s="15"/>
      <c r="Y18" s="15"/>
      <c r="Z18" s="15"/>
    </row>
    <row r="19" spans="1:26" ht="13.5" customHeight="1" x14ac:dyDescent="0.25">
      <c r="A19" s="12"/>
      <c r="B19" s="12"/>
      <c r="C19" s="12"/>
      <c r="D19" s="12"/>
      <c r="E19" s="12"/>
      <c r="F19" s="12"/>
      <c r="G19" s="12"/>
      <c r="H19" s="19" t="s">
        <v>46</v>
      </c>
      <c r="I19" s="20">
        <v>58</v>
      </c>
      <c r="J19" s="20">
        <v>52</v>
      </c>
      <c r="K19" s="21">
        <v>8</v>
      </c>
      <c r="L19" s="21"/>
      <c r="M19" s="12"/>
      <c r="N19" s="12"/>
      <c r="O19" s="12"/>
      <c r="P19" s="12"/>
      <c r="Q19" s="12"/>
      <c r="R19" s="12"/>
      <c r="S19" s="12"/>
      <c r="T19" s="12"/>
      <c r="U19" s="12"/>
      <c r="V19" s="12"/>
      <c r="W19" s="15"/>
      <c r="X19" s="15"/>
      <c r="Y19" s="15"/>
      <c r="Z19" s="15"/>
    </row>
    <row r="20" spans="1:26" ht="13.5" customHeight="1" x14ac:dyDescent="0.25">
      <c r="A20" s="12"/>
      <c r="B20" s="12"/>
      <c r="C20" s="12"/>
      <c r="D20" s="12"/>
      <c r="E20" s="12"/>
      <c r="F20" s="12"/>
      <c r="G20" s="12"/>
      <c r="H20" s="22" t="s">
        <v>47</v>
      </c>
      <c r="I20" s="20">
        <v>58</v>
      </c>
      <c r="J20" s="20">
        <v>52</v>
      </c>
      <c r="K20" s="21">
        <v>8</v>
      </c>
      <c r="L20" s="23"/>
      <c r="M20" s="12"/>
      <c r="N20" s="12"/>
      <c r="O20" s="12"/>
      <c r="P20" s="12"/>
      <c r="Q20" s="12"/>
      <c r="R20" s="12"/>
      <c r="S20" s="12"/>
      <c r="T20" s="12"/>
      <c r="U20" s="12"/>
      <c r="V20" s="12"/>
      <c r="W20" s="15"/>
      <c r="X20" s="15"/>
      <c r="Y20" s="15"/>
      <c r="Z20" s="15"/>
    </row>
    <row r="21" spans="1:26" ht="13.5" customHeight="1" x14ac:dyDescent="0.25">
      <c r="A21" s="12"/>
      <c r="B21" s="12"/>
      <c r="C21" s="12"/>
      <c r="D21" s="12"/>
      <c r="E21" s="12"/>
      <c r="F21" s="12"/>
      <c r="G21" s="12"/>
      <c r="H21" s="24" t="s">
        <v>48</v>
      </c>
      <c r="I21" s="25"/>
      <c r="J21" s="26"/>
      <c r="K21" s="21"/>
      <c r="L21" s="23"/>
      <c r="M21" s="12"/>
      <c r="N21" s="12"/>
      <c r="O21" s="12"/>
      <c r="P21" s="12"/>
      <c r="Q21" s="12"/>
      <c r="R21" s="12"/>
      <c r="S21" s="12"/>
      <c r="T21" s="12"/>
      <c r="U21" s="12"/>
      <c r="V21" s="12"/>
      <c r="W21" s="15"/>
      <c r="X21" s="15"/>
      <c r="Y21" s="15"/>
      <c r="Z21" s="15"/>
    </row>
    <row r="22" spans="1:26" ht="13.5" customHeight="1" x14ac:dyDescent="0.25">
      <c r="A22" s="12"/>
      <c r="B22" s="12"/>
      <c r="C22" s="12"/>
      <c r="D22" s="12"/>
      <c r="E22" s="12"/>
      <c r="F22" s="12"/>
      <c r="G22" s="12"/>
      <c r="H22" s="12"/>
      <c r="I22" s="12"/>
      <c r="J22" s="12"/>
      <c r="K22" s="12"/>
      <c r="L22" s="12"/>
      <c r="M22" s="12"/>
      <c r="N22" s="12"/>
      <c r="O22" s="12"/>
      <c r="P22" s="12"/>
      <c r="Q22" s="12"/>
      <c r="R22" s="12"/>
      <c r="S22" s="27"/>
      <c r="T22" s="12"/>
      <c r="U22" s="12"/>
      <c r="V22" s="12"/>
      <c r="W22" s="15"/>
      <c r="X22" s="15"/>
      <c r="Y22" s="15"/>
      <c r="Z22" s="15"/>
    </row>
    <row r="23" spans="1:26" ht="13.5" customHeight="1" x14ac:dyDescent="0.25">
      <c r="A23" s="12"/>
      <c r="B23" s="12"/>
      <c r="C23" s="12"/>
      <c r="D23" s="12"/>
      <c r="E23" s="12"/>
      <c r="F23" s="12"/>
      <c r="G23" s="12"/>
      <c r="H23" s="12"/>
      <c r="I23" s="12"/>
      <c r="J23" s="12"/>
      <c r="K23" s="12"/>
      <c r="L23" s="12"/>
      <c r="M23" s="12"/>
      <c r="N23" s="12"/>
      <c r="O23" s="12"/>
      <c r="P23" s="12"/>
      <c r="Q23" s="12"/>
      <c r="R23" s="12"/>
      <c r="S23" s="12"/>
      <c r="T23" s="12"/>
      <c r="U23" s="12"/>
      <c r="V23" s="12"/>
      <c r="W23" s="15"/>
      <c r="X23" s="15"/>
      <c r="Y23" s="15"/>
      <c r="Z23" s="15"/>
    </row>
    <row r="24" spans="1:26" ht="13.5" customHeight="1" x14ac:dyDescent="0.25">
      <c r="A24" s="28"/>
      <c r="B24" s="28"/>
      <c r="C24" s="28"/>
      <c r="D24" s="28"/>
      <c r="E24" s="28"/>
      <c r="F24" s="28"/>
      <c r="G24" s="28"/>
      <c r="H24" s="28"/>
      <c r="I24" s="28"/>
      <c r="J24" s="28"/>
      <c r="K24" s="28"/>
      <c r="L24" s="28"/>
      <c r="M24" s="28"/>
      <c r="N24" s="28"/>
      <c r="O24" s="28"/>
      <c r="P24" s="28"/>
      <c r="Q24" s="28"/>
      <c r="R24" s="28"/>
      <c r="S24" s="28"/>
      <c r="T24" s="28"/>
      <c r="U24" s="28"/>
      <c r="V24" s="28"/>
      <c r="W24" s="15"/>
      <c r="X24" s="15"/>
      <c r="Y24" s="15"/>
      <c r="Z24" s="15"/>
    </row>
    <row r="25" spans="1:26" ht="13.5" hidden="1" customHeight="1" x14ac:dyDescent="0.25">
      <c r="A25" s="28"/>
      <c r="B25" s="28"/>
      <c r="C25" s="28"/>
      <c r="D25" s="28"/>
      <c r="E25" s="28"/>
      <c r="F25" s="28"/>
      <c r="G25" s="28"/>
      <c r="H25" s="28"/>
      <c r="I25" s="28"/>
      <c r="J25" s="28"/>
      <c r="K25" s="28"/>
      <c r="L25" s="28"/>
      <c r="M25" s="28"/>
      <c r="N25" s="28"/>
      <c r="O25" s="28"/>
      <c r="P25" s="28"/>
      <c r="Q25" s="28"/>
      <c r="R25" s="28"/>
      <c r="S25" s="28"/>
      <c r="T25" s="28"/>
      <c r="U25" s="28"/>
      <c r="V25" s="28"/>
      <c r="W25" s="15"/>
      <c r="X25" s="15"/>
      <c r="Y25" s="15"/>
      <c r="Z25" s="15"/>
    </row>
    <row r="26" spans="1:26" ht="13.5" hidden="1" customHeight="1" x14ac:dyDescent="0.25">
      <c r="A26" s="28"/>
      <c r="B26" s="28"/>
      <c r="C26" s="28"/>
      <c r="D26" s="28"/>
      <c r="E26" s="28"/>
      <c r="F26" s="28"/>
      <c r="G26" s="28"/>
      <c r="H26" s="28"/>
      <c r="I26" s="28"/>
      <c r="J26" s="28"/>
      <c r="K26" s="28"/>
      <c r="L26" s="28"/>
      <c r="M26" s="28"/>
      <c r="N26" s="28"/>
      <c r="O26" s="28"/>
      <c r="P26" s="28"/>
      <c r="Q26" s="28"/>
      <c r="R26" s="28"/>
      <c r="S26" s="28"/>
      <c r="T26" s="28"/>
      <c r="U26" s="28"/>
      <c r="V26" s="28"/>
      <c r="W26" s="15"/>
      <c r="X26" s="15"/>
      <c r="Y26" s="15"/>
      <c r="Z26" s="15"/>
    </row>
    <row r="27" spans="1:26" ht="13.5" hidden="1" customHeight="1" x14ac:dyDescent="0.25">
      <c r="A27" s="28"/>
      <c r="B27" s="28"/>
      <c r="C27" s="28"/>
      <c r="D27" s="28"/>
      <c r="E27" s="28"/>
      <c r="F27" s="28"/>
      <c r="G27" s="28"/>
      <c r="H27" s="28"/>
      <c r="I27" s="28"/>
      <c r="J27" s="28"/>
      <c r="K27" s="28"/>
      <c r="L27" s="28"/>
      <c r="M27" s="28"/>
      <c r="N27" s="28"/>
      <c r="O27" s="28"/>
      <c r="P27" s="28"/>
      <c r="Q27" s="28"/>
      <c r="R27" s="28"/>
      <c r="S27" s="28"/>
      <c r="T27" s="28"/>
      <c r="U27" s="28"/>
      <c r="V27" s="28"/>
      <c r="W27" s="15"/>
      <c r="X27" s="15"/>
      <c r="Y27" s="15"/>
      <c r="Z27" s="15"/>
    </row>
    <row r="28" spans="1:26" ht="13.5" hidden="1" customHeight="1" x14ac:dyDescent="0.25">
      <c r="A28" s="28"/>
      <c r="B28" s="28"/>
      <c r="C28" s="28"/>
      <c r="D28" s="28"/>
      <c r="E28" s="28"/>
      <c r="F28" s="28"/>
      <c r="G28" s="28"/>
      <c r="H28" s="28"/>
      <c r="I28" s="28"/>
      <c r="J28" s="28"/>
      <c r="K28" s="28"/>
      <c r="L28" s="28"/>
      <c r="M28" s="28"/>
      <c r="N28" s="28"/>
      <c r="O28" s="28"/>
      <c r="P28" s="28"/>
      <c r="Q28" s="28"/>
      <c r="R28" s="28"/>
      <c r="S28" s="28"/>
      <c r="T28" s="28"/>
      <c r="U28" s="28"/>
      <c r="V28" s="28"/>
      <c r="W28" s="15"/>
      <c r="X28" s="15"/>
      <c r="Y28" s="15"/>
      <c r="Z28" s="15"/>
    </row>
    <row r="29" spans="1:26" ht="13.5" hidden="1" customHeight="1" x14ac:dyDescent="0.25">
      <c r="A29" s="28"/>
      <c r="B29" s="28"/>
      <c r="C29" s="28"/>
      <c r="D29" s="28"/>
      <c r="E29" s="28"/>
      <c r="F29" s="28"/>
      <c r="G29" s="28"/>
      <c r="H29" s="28"/>
      <c r="I29" s="28"/>
      <c r="J29" s="28"/>
      <c r="K29" s="28"/>
      <c r="L29" s="28"/>
      <c r="M29" s="28"/>
      <c r="N29" s="28"/>
      <c r="O29" s="28"/>
      <c r="P29" s="28"/>
      <c r="Q29" s="28"/>
      <c r="R29" s="28"/>
      <c r="S29" s="28"/>
      <c r="T29" s="28"/>
      <c r="U29" s="28"/>
      <c r="V29" s="28"/>
      <c r="W29" s="15"/>
      <c r="X29" s="15"/>
      <c r="Y29" s="15"/>
      <c r="Z29" s="15"/>
    </row>
    <row r="30" spans="1:26" ht="13.5" hidden="1" customHeight="1" x14ac:dyDescent="0.25">
      <c r="A30" s="28"/>
      <c r="B30" s="28"/>
      <c r="C30" s="28"/>
      <c r="D30" s="28"/>
      <c r="E30" s="28"/>
      <c r="F30" s="28"/>
      <c r="G30" s="28"/>
      <c r="H30" s="28"/>
      <c r="I30" s="28"/>
      <c r="J30" s="28"/>
      <c r="K30" s="28"/>
      <c r="L30" s="28"/>
      <c r="M30" s="28"/>
      <c r="N30" s="28"/>
      <c r="O30" s="28"/>
      <c r="P30" s="28"/>
      <c r="Q30" s="28"/>
      <c r="R30" s="28"/>
      <c r="S30" s="28"/>
      <c r="T30" s="28"/>
      <c r="U30" s="28"/>
      <c r="V30" s="28"/>
      <c r="W30" s="15"/>
      <c r="X30" s="15"/>
      <c r="Y30" s="15"/>
      <c r="Z30" s="15"/>
    </row>
    <row r="31" spans="1:26" ht="13.5" hidden="1" customHeight="1" x14ac:dyDescent="0.25">
      <c r="A31" s="28"/>
      <c r="B31" s="28"/>
      <c r="C31" s="28"/>
      <c r="D31" s="28"/>
      <c r="E31" s="28"/>
      <c r="F31" s="28"/>
      <c r="G31" s="28"/>
      <c r="H31" s="28"/>
      <c r="I31" s="28"/>
      <c r="J31" s="28"/>
      <c r="K31" s="28"/>
      <c r="L31" s="28"/>
      <c r="M31" s="28"/>
      <c r="N31" s="28"/>
      <c r="O31" s="28"/>
      <c r="P31" s="28"/>
      <c r="Q31" s="28"/>
      <c r="R31" s="28"/>
      <c r="S31" s="28"/>
      <c r="T31" s="28"/>
      <c r="U31" s="28"/>
      <c r="V31" s="28"/>
      <c r="W31" s="15"/>
      <c r="X31" s="15"/>
      <c r="Y31" s="15"/>
      <c r="Z31" s="15"/>
    </row>
    <row r="32" spans="1:26" ht="13.5" hidden="1" customHeight="1" x14ac:dyDescent="0.25">
      <c r="A32" s="28"/>
      <c r="B32" s="28"/>
      <c r="C32" s="28"/>
      <c r="D32" s="28"/>
      <c r="E32" s="28"/>
      <c r="F32" s="28"/>
      <c r="G32" s="28"/>
      <c r="H32" s="28"/>
      <c r="I32" s="28"/>
      <c r="J32" s="28"/>
      <c r="K32" s="28"/>
      <c r="L32" s="28"/>
      <c r="M32" s="28"/>
      <c r="N32" s="28"/>
      <c r="O32" s="28"/>
      <c r="P32" s="28"/>
      <c r="Q32" s="28"/>
      <c r="R32" s="28"/>
      <c r="S32" s="28"/>
      <c r="T32" s="28"/>
      <c r="U32" s="28"/>
      <c r="V32" s="28"/>
      <c r="W32" s="15"/>
      <c r="X32" s="15"/>
      <c r="Y32" s="15"/>
      <c r="Z32" s="15"/>
    </row>
    <row r="33" spans="1:26" ht="13.5" hidden="1" customHeight="1" x14ac:dyDescent="0.25">
      <c r="A33" s="28"/>
      <c r="B33" s="28"/>
      <c r="C33" s="28"/>
      <c r="D33" s="28"/>
      <c r="E33" s="28"/>
      <c r="F33" s="28"/>
      <c r="G33" s="28"/>
      <c r="H33" s="28"/>
      <c r="I33" s="28"/>
      <c r="J33" s="28"/>
      <c r="K33" s="28"/>
      <c r="L33" s="28"/>
      <c r="M33" s="28"/>
      <c r="N33" s="28"/>
      <c r="O33" s="28"/>
      <c r="P33" s="28"/>
      <c r="Q33" s="28"/>
      <c r="R33" s="28"/>
      <c r="S33" s="28"/>
      <c r="T33" s="28"/>
      <c r="U33" s="28"/>
      <c r="V33" s="28"/>
      <c r="W33" s="15"/>
      <c r="X33" s="15"/>
      <c r="Y33" s="15"/>
      <c r="Z33" s="15"/>
    </row>
    <row r="34" spans="1:26" ht="13.5" hidden="1" customHeight="1" x14ac:dyDescent="0.25">
      <c r="A34" s="28"/>
      <c r="B34" s="28"/>
      <c r="C34" s="28"/>
      <c r="D34" s="28"/>
      <c r="E34" s="28"/>
      <c r="F34" s="28"/>
      <c r="G34" s="28"/>
      <c r="H34" s="28"/>
      <c r="I34" s="28"/>
      <c r="J34" s="28"/>
      <c r="K34" s="28"/>
      <c r="L34" s="28"/>
      <c r="M34" s="28"/>
      <c r="N34" s="28"/>
      <c r="O34" s="28"/>
      <c r="P34" s="28"/>
      <c r="Q34" s="28"/>
      <c r="R34" s="28"/>
      <c r="S34" s="28"/>
      <c r="T34" s="28"/>
      <c r="U34" s="28"/>
      <c r="V34" s="28"/>
      <c r="W34" s="15"/>
      <c r="X34" s="15"/>
      <c r="Y34" s="15"/>
      <c r="Z34" s="15"/>
    </row>
    <row r="35" spans="1:26" ht="13.5" hidden="1" customHeight="1" x14ac:dyDescent="0.25">
      <c r="A35" s="28"/>
      <c r="B35" s="28"/>
      <c r="C35" s="28"/>
      <c r="D35" s="28"/>
      <c r="E35" s="28"/>
      <c r="F35" s="28"/>
      <c r="G35" s="28"/>
      <c r="H35" s="28"/>
      <c r="I35" s="28"/>
      <c r="J35" s="28"/>
      <c r="K35" s="28"/>
      <c r="L35" s="28"/>
      <c r="M35" s="28"/>
      <c r="N35" s="28"/>
      <c r="O35" s="28"/>
      <c r="P35" s="28"/>
      <c r="Q35" s="28"/>
      <c r="R35" s="28"/>
      <c r="S35" s="28"/>
      <c r="T35" s="28"/>
      <c r="U35" s="28"/>
      <c r="V35" s="28"/>
      <c r="W35" s="15"/>
      <c r="X35" s="15"/>
      <c r="Y35" s="15"/>
      <c r="Z35" s="15"/>
    </row>
    <row r="36" spans="1:26" ht="13.5" hidden="1" customHeight="1" x14ac:dyDescent="0.25">
      <c r="A36" s="28"/>
      <c r="B36" s="28"/>
      <c r="C36" s="28"/>
      <c r="D36" s="28"/>
      <c r="E36" s="28"/>
      <c r="F36" s="28"/>
      <c r="G36" s="28"/>
      <c r="H36" s="28"/>
      <c r="I36" s="28"/>
      <c r="J36" s="28"/>
      <c r="K36" s="28"/>
      <c r="L36" s="28"/>
      <c r="M36" s="28"/>
      <c r="N36" s="28"/>
      <c r="O36" s="28"/>
      <c r="P36" s="28"/>
      <c r="Q36" s="28"/>
      <c r="R36" s="28"/>
      <c r="S36" s="28"/>
      <c r="T36" s="28"/>
      <c r="U36" s="28"/>
      <c r="V36" s="28"/>
      <c r="W36" s="15"/>
      <c r="X36" s="15"/>
      <c r="Y36" s="15"/>
      <c r="Z36" s="15"/>
    </row>
    <row r="37" spans="1:26" ht="13.5" hidden="1" customHeight="1" x14ac:dyDescent="0.25">
      <c r="A37" s="28"/>
      <c r="B37" s="28"/>
      <c r="C37" s="28"/>
      <c r="D37" s="28"/>
      <c r="E37" s="28"/>
      <c r="F37" s="28"/>
      <c r="G37" s="28"/>
      <c r="H37" s="28"/>
      <c r="I37" s="28"/>
      <c r="J37" s="28"/>
      <c r="K37" s="28"/>
      <c r="L37" s="28"/>
      <c r="M37" s="28"/>
      <c r="N37" s="28"/>
      <c r="O37" s="28"/>
      <c r="P37" s="28"/>
      <c r="Q37" s="28"/>
      <c r="R37" s="28"/>
      <c r="S37" s="28"/>
      <c r="T37" s="28"/>
      <c r="U37" s="28"/>
      <c r="V37" s="28"/>
      <c r="W37" s="15"/>
      <c r="X37" s="15"/>
      <c r="Y37" s="15"/>
      <c r="Z37" s="15"/>
    </row>
    <row r="38" spans="1:26" ht="13.5" hidden="1" customHeight="1" x14ac:dyDescent="0.25">
      <c r="A38" s="28"/>
      <c r="B38" s="28"/>
      <c r="C38" s="28"/>
      <c r="D38" s="28"/>
      <c r="E38" s="28"/>
      <c r="F38" s="28"/>
      <c r="G38" s="28"/>
      <c r="H38" s="28"/>
      <c r="I38" s="28"/>
      <c r="J38" s="28"/>
      <c r="K38" s="28"/>
      <c r="L38" s="28"/>
      <c r="M38" s="28"/>
      <c r="N38" s="28"/>
      <c r="O38" s="28"/>
      <c r="P38" s="28"/>
      <c r="Q38" s="28"/>
      <c r="R38" s="28"/>
      <c r="S38" s="28"/>
      <c r="T38" s="28"/>
      <c r="U38" s="28"/>
      <c r="V38" s="28"/>
      <c r="W38" s="15"/>
      <c r="X38" s="15"/>
      <c r="Y38" s="15"/>
      <c r="Z38" s="15"/>
    </row>
    <row r="39" spans="1:26" ht="13.5" hidden="1" customHeight="1" x14ac:dyDescent="0.25">
      <c r="A39" s="28"/>
      <c r="B39" s="28"/>
      <c r="C39" s="28"/>
      <c r="D39" s="28"/>
      <c r="E39" s="28"/>
      <c r="F39" s="28"/>
      <c r="G39" s="28"/>
      <c r="H39" s="28"/>
      <c r="I39" s="28"/>
      <c r="J39" s="28"/>
      <c r="K39" s="28"/>
      <c r="L39" s="28"/>
      <c r="M39" s="28"/>
      <c r="N39" s="28"/>
      <c r="O39" s="28"/>
      <c r="P39" s="28"/>
      <c r="Q39" s="28"/>
      <c r="R39" s="28"/>
      <c r="S39" s="28"/>
      <c r="T39" s="28"/>
      <c r="U39" s="28"/>
      <c r="V39" s="28"/>
      <c r="W39" s="15"/>
      <c r="X39" s="15"/>
      <c r="Y39" s="15"/>
      <c r="Z39" s="15"/>
    </row>
    <row r="40" spans="1:26" ht="13.5" hidden="1" customHeight="1" x14ac:dyDescent="0.25">
      <c r="A40" s="28"/>
      <c r="B40" s="28"/>
      <c r="C40" s="28"/>
      <c r="D40" s="28"/>
      <c r="E40" s="28"/>
      <c r="F40" s="28"/>
      <c r="G40" s="28"/>
      <c r="H40" s="28"/>
      <c r="I40" s="28"/>
      <c r="J40" s="28"/>
      <c r="K40" s="28"/>
      <c r="L40" s="28"/>
      <c r="M40" s="28"/>
      <c r="N40" s="28"/>
      <c r="O40" s="28"/>
      <c r="P40" s="28"/>
      <c r="Q40" s="28"/>
      <c r="R40" s="28"/>
      <c r="S40" s="28"/>
      <c r="T40" s="28"/>
      <c r="U40" s="28"/>
      <c r="V40" s="28"/>
      <c r="W40" s="15"/>
      <c r="X40" s="15"/>
      <c r="Y40" s="15"/>
      <c r="Z40" s="15"/>
    </row>
    <row r="41" spans="1:26" ht="13.5" hidden="1" customHeight="1" x14ac:dyDescent="0.25">
      <c r="A41" s="28"/>
      <c r="B41" s="28"/>
      <c r="C41" s="28"/>
      <c r="D41" s="28"/>
      <c r="E41" s="28"/>
      <c r="F41" s="28"/>
      <c r="G41" s="28"/>
      <c r="H41" s="28"/>
      <c r="I41" s="28"/>
      <c r="J41" s="28"/>
      <c r="K41" s="28"/>
      <c r="L41" s="28"/>
      <c r="M41" s="28"/>
      <c r="N41" s="28"/>
      <c r="O41" s="28"/>
      <c r="P41" s="28"/>
      <c r="Q41" s="28"/>
      <c r="R41" s="28"/>
      <c r="S41" s="28"/>
      <c r="T41" s="28"/>
      <c r="U41" s="28"/>
      <c r="V41" s="28"/>
      <c r="W41" s="15"/>
      <c r="X41" s="15"/>
      <c r="Y41" s="15"/>
      <c r="Z41" s="15"/>
    </row>
    <row r="42" spans="1:26" ht="13.5" hidden="1" customHeight="1" x14ac:dyDescent="0.25">
      <c r="A42" s="28"/>
      <c r="B42" s="28"/>
      <c r="C42" s="28"/>
      <c r="D42" s="28"/>
      <c r="E42" s="28"/>
      <c r="F42" s="28"/>
      <c r="G42" s="28"/>
      <c r="H42" s="28"/>
      <c r="I42" s="28"/>
      <c r="J42" s="28"/>
      <c r="K42" s="28"/>
      <c r="L42" s="28"/>
      <c r="M42" s="28"/>
      <c r="N42" s="28"/>
      <c r="O42" s="28"/>
      <c r="P42" s="28"/>
      <c r="Q42" s="28"/>
      <c r="R42" s="28"/>
      <c r="S42" s="28"/>
      <c r="T42" s="28"/>
      <c r="U42" s="28"/>
      <c r="V42" s="28"/>
      <c r="W42" s="15"/>
      <c r="X42" s="15"/>
      <c r="Y42" s="15"/>
      <c r="Z42" s="15"/>
    </row>
    <row r="43" spans="1:26" ht="13.5" hidden="1" customHeight="1" x14ac:dyDescent="0.25">
      <c r="A43" s="28"/>
      <c r="B43" s="28"/>
      <c r="C43" s="28"/>
      <c r="D43" s="28"/>
      <c r="E43" s="28"/>
      <c r="F43" s="28"/>
      <c r="G43" s="28"/>
      <c r="H43" s="28"/>
      <c r="I43" s="28"/>
      <c r="J43" s="28"/>
      <c r="K43" s="28"/>
      <c r="L43" s="28"/>
      <c r="M43" s="28"/>
      <c r="N43" s="28"/>
      <c r="O43" s="28"/>
      <c r="P43" s="28"/>
      <c r="Q43" s="28"/>
      <c r="R43" s="28"/>
      <c r="S43" s="28"/>
      <c r="T43" s="28"/>
      <c r="U43" s="28"/>
      <c r="V43" s="28"/>
      <c r="W43" s="15"/>
      <c r="X43" s="15"/>
      <c r="Y43" s="15"/>
      <c r="Z43" s="15"/>
    </row>
    <row r="44" spans="1:26" ht="13.5" hidden="1" customHeight="1" x14ac:dyDescent="0.25">
      <c r="A44" s="28"/>
      <c r="B44" s="28"/>
      <c r="C44" s="28"/>
      <c r="D44" s="28"/>
      <c r="E44" s="28"/>
      <c r="F44" s="28"/>
      <c r="G44" s="28"/>
      <c r="H44" s="28"/>
      <c r="I44" s="28"/>
      <c r="J44" s="28"/>
      <c r="K44" s="28"/>
      <c r="L44" s="28"/>
      <c r="M44" s="28"/>
      <c r="N44" s="28"/>
      <c r="O44" s="28"/>
      <c r="P44" s="28"/>
      <c r="Q44" s="28"/>
      <c r="R44" s="28"/>
      <c r="S44" s="28"/>
      <c r="T44" s="28"/>
      <c r="U44" s="28"/>
      <c r="V44" s="28"/>
      <c r="W44" s="15"/>
      <c r="X44" s="15"/>
      <c r="Y44" s="15"/>
      <c r="Z44" s="15"/>
    </row>
    <row r="45" spans="1:26" ht="13.5" hidden="1" customHeight="1" x14ac:dyDescent="0.25">
      <c r="A45" s="28"/>
      <c r="B45" s="28"/>
      <c r="C45" s="28"/>
      <c r="D45" s="28"/>
      <c r="E45" s="28"/>
      <c r="F45" s="28"/>
      <c r="G45" s="28"/>
      <c r="H45" s="28"/>
      <c r="I45" s="28"/>
      <c r="J45" s="28"/>
      <c r="K45" s="28"/>
      <c r="L45" s="28"/>
      <c r="M45" s="28"/>
      <c r="N45" s="28"/>
      <c r="O45" s="28"/>
      <c r="P45" s="28"/>
      <c r="Q45" s="28"/>
      <c r="R45" s="28"/>
      <c r="S45" s="28"/>
      <c r="T45" s="28"/>
      <c r="U45" s="28"/>
      <c r="V45" s="28"/>
      <c r="W45" s="15"/>
      <c r="X45" s="15"/>
      <c r="Y45" s="15"/>
      <c r="Z45" s="15"/>
    </row>
    <row r="46" spans="1:26" ht="13.5" hidden="1" customHeight="1" x14ac:dyDescent="0.25">
      <c r="A46" s="28"/>
      <c r="B46" s="28"/>
      <c r="C46" s="28"/>
      <c r="D46" s="28"/>
      <c r="E46" s="28"/>
      <c r="F46" s="28"/>
      <c r="G46" s="28"/>
      <c r="H46" s="28"/>
      <c r="I46" s="28"/>
      <c r="J46" s="28"/>
      <c r="K46" s="28"/>
      <c r="L46" s="28"/>
      <c r="M46" s="28"/>
      <c r="N46" s="28"/>
      <c r="O46" s="28"/>
      <c r="P46" s="28"/>
      <c r="Q46" s="28"/>
      <c r="R46" s="28"/>
      <c r="S46" s="28"/>
      <c r="T46" s="28"/>
      <c r="U46" s="28"/>
      <c r="V46" s="28"/>
      <c r="W46" s="15"/>
      <c r="X46" s="15"/>
      <c r="Y46" s="15"/>
      <c r="Z46" s="15"/>
    </row>
    <row r="47" spans="1:26" ht="13.5" customHeight="1" x14ac:dyDescent="0.25">
      <c r="A47" s="28"/>
      <c r="B47" s="28"/>
      <c r="C47" s="28"/>
      <c r="D47" s="28"/>
      <c r="E47" s="28"/>
      <c r="F47" s="28"/>
      <c r="G47" s="28"/>
      <c r="H47" s="28"/>
      <c r="I47" s="28"/>
      <c r="J47" s="28"/>
      <c r="K47" s="28"/>
      <c r="L47" s="28"/>
      <c r="M47" s="28"/>
      <c r="N47" s="28"/>
      <c r="O47" s="28"/>
      <c r="P47" s="28"/>
      <c r="Q47" s="28"/>
      <c r="R47" s="28"/>
      <c r="S47" s="28"/>
      <c r="T47" s="28"/>
      <c r="U47" s="28"/>
      <c r="V47" s="28"/>
      <c r="W47" s="15"/>
      <c r="X47" s="15"/>
      <c r="Y47" s="15"/>
      <c r="Z47" s="15"/>
    </row>
    <row r="48" spans="1:26" ht="13.5" customHeight="1" x14ac:dyDescent="0.25">
      <c r="A48" s="28"/>
      <c r="B48" s="28"/>
      <c r="C48" s="28"/>
      <c r="D48" s="28"/>
      <c r="E48" s="28"/>
      <c r="F48" s="28"/>
      <c r="G48" s="28"/>
      <c r="H48" s="28"/>
      <c r="I48" s="28"/>
      <c r="J48" s="28"/>
      <c r="K48" s="28"/>
      <c r="L48" s="28"/>
      <c r="M48" s="28"/>
      <c r="N48" s="28"/>
      <c r="O48" s="28"/>
      <c r="P48" s="28"/>
      <c r="Q48" s="28"/>
      <c r="R48" s="28"/>
      <c r="S48" s="28"/>
      <c r="T48" s="28"/>
      <c r="U48" s="28"/>
      <c r="V48" s="28"/>
      <c r="W48" s="15"/>
      <c r="X48" s="15"/>
      <c r="Y48" s="15"/>
      <c r="Z48" s="15"/>
    </row>
    <row r="49" spans="1:26" ht="13.5" customHeight="1" x14ac:dyDescent="0.25">
      <c r="A49" s="28"/>
      <c r="B49" s="28"/>
      <c r="C49" s="28"/>
      <c r="D49" s="28"/>
      <c r="E49" s="28"/>
      <c r="F49" s="28"/>
      <c r="G49" s="28"/>
      <c r="H49" s="28"/>
      <c r="I49" s="28"/>
      <c r="J49" s="28"/>
      <c r="K49" s="28"/>
      <c r="L49" s="28"/>
      <c r="M49" s="28"/>
      <c r="N49" s="28"/>
      <c r="O49" s="28"/>
      <c r="P49" s="28"/>
      <c r="Q49" s="28"/>
      <c r="R49" s="28"/>
      <c r="S49" s="28"/>
      <c r="T49" s="28"/>
      <c r="U49" s="28"/>
      <c r="V49" s="28"/>
      <c r="W49" s="15"/>
      <c r="X49" s="15"/>
      <c r="Y49" s="15"/>
      <c r="Z49" s="15"/>
    </row>
    <row r="50" spans="1:26" ht="13.5" customHeight="1" x14ac:dyDescent="0.25">
      <c r="A50" s="28"/>
      <c r="B50" s="28"/>
      <c r="C50" s="28"/>
      <c r="D50" s="29"/>
      <c r="E50" s="29"/>
      <c r="F50" s="29"/>
      <c r="G50" s="29"/>
      <c r="H50" s="29"/>
      <c r="I50" s="29"/>
      <c r="J50" s="29"/>
      <c r="K50" s="29"/>
      <c r="L50" s="29"/>
      <c r="M50" s="29"/>
      <c r="N50" s="28"/>
      <c r="O50" s="28"/>
      <c r="P50" s="28"/>
      <c r="Q50" s="28"/>
      <c r="R50" s="28"/>
      <c r="S50" s="28"/>
      <c r="T50" s="28"/>
      <c r="U50" s="28"/>
      <c r="V50" s="28"/>
      <c r="W50" s="15"/>
      <c r="X50" s="15"/>
      <c r="Y50" s="15"/>
      <c r="Z50" s="15"/>
    </row>
    <row r="51" spans="1:26" ht="13.5" customHeight="1" x14ac:dyDescent="0.25">
      <c r="A51" s="12"/>
      <c r="B51" s="12"/>
      <c r="C51" s="12"/>
      <c r="D51" s="12"/>
      <c r="E51" s="12"/>
      <c r="F51" s="12"/>
      <c r="G51" s="12"/>
      <c r="H51" s="12"/>
      <c r="I51" s="12"/>
      <c r="J51" s="12"/>
      <c r="K51" s="12"/>
      <c r="L51" s="12"/>
      <c r="M51" s="12"/>
      <c r="N51" s="12"/>
      <c r="O51" s="12"/>
      <c r="P51" s="12"/>
      <c r="Q51" s="12"/>
      <c r="R51" s="12"/>
      <c r="S51" s="12"/>
      <c r="T51" s="12"/>
      <c r="U51" s="12"/>
      <c r="V51" s="12"/>
      <c r="W51" s="15"/>
      <c r="X51" s="15"/>
      <c r="Y51" s="15"/>
      <c r="Z51" s="15"/>
    </row>
    <row r="52" spans="1:26" ht="13.5" customHeight="1" x14ac:dyDescent="0.25">
      <c r="A52" s="12"/>
      <c r="B52" s="12"/>
      <c r="C52" s="12"/>
      <c r="D52" s="12"/>
      <c r="E52" s="12"/>
      <c r="F52" s="12"/>
      <c r="G52" s="12"/>
      <c r="H52" s="12"/>
      <c r="I52" s="12"/>
      <c r="J52" s="12"/>
      <c r="K52" s="12"/>
      <c r="L52" s="12"/>
      <c r="M52" s="12"/>
      <c r="N52" s="12"/>
      <c r="O52" s="12"/>
      <c r="P52" s="12"/>
      <c r="Q52" s="12"/>
      <c r="R52" s="12"/>
      <c r="S52" s="12"/>
      <c r="T52" s="12"/>
      <c r="U52" s="12"/>
      <c r="V52" s="12"/>
      <c r="W52" s="15"/>
      <c r="X52" s="15"/>
      <c r="Y52" s="15"/>
      <c r="Z52" s="15"/>
    </row>
    <row r="53" spans="1:26" ht="13.5" customHeight="1" x14ac:dyDescent="0.25">
      <c r="A53" s="12"/>
      <c r="B53" s="12"/>
      <c r="C53" s="12"/>
      <c r="D53" s="12"/>
      <c r="E53" s="12"/>
      <c r="F53" s="12"/>
      <c r="G53" s="12"/>
      <c r="H53" s="12"/>
      <c r="I53" s="12"/>
      <c r="J53" s="12"/>
      <c r="K53" s="12"/>
      <c r="L53" s="12"/>
      <c r="M53" s="12"/>
      <c r="N53" s="12"/>
      <c r="O53" s="12"/>
      <c r="P53" s="12"/>
      <c r="Q53" s="12"/>
      <c r="R53" s="12"/>
      <c r="S53" s="12"/>
      <c r="T53" s="12"/>
      <c r="U53" s="12"/>
      <c r="V53" s="12"/>
      <c r="W53" s="15"/>
      <c r="X53" s="15"/>
      <c r="Y53" s="15"/>
      <c r="Z53" s="15"/>
    </row>
    <row r="54" spans="1:26" ht="13.5" customHeight="1" x14ac:dyDescent="0.25">
      <c r="A54" s="12"/>
      <c r="B54" s="12"/>
      <c r="C54" s="12"/>
      <c r="D54" s="12"/>
      <c r="E54" s="12"/>
      <c r="F54" s="12"/>
      <c r="G54" s="12"/>
      <c r="H54" s="12"/>
      <c r="I54" s="12"/>
      <c r="J54" s="12"/>
      <c r="K54" s="12"/>
      <c r="L54" s="12"/>
      <c r="M54" s="12"/>
      <c r="N54" s="12"/>
      <c r="O54" s="12"/>
      <c r="P54" s="12"/>
      <c r="Q54" s="12"/>
      <c r="R54" s="12"/>
      <c r="S54" s="12"/>
      <c r="T54" s="12"/>
      <c r="U54" s="12"/>
      <c r="V54" s="12"/>
      <c r="W54" s="15"/>
      <c r="X54" s="15"/>
      <c r="Y54" s="15"/>
      <c r="Z54" s="15"/>
    </row>
    <row r="55" spans="1:26" ht="13.5" customHeight="1" x14ac:dyDescent="0.25">
      <c r="A55" s="12"/>
      <c r="B55" s="12"/>
      <c r="C55" s="12"/>
      <c r="D55" s="12"/>
      <c r="E55" s="12"/>
      <c r="F55" s="12"/>
      <c r="G55" s="12"/>
      <c r="H55" s="12"/>
      <c r="I55" s="12"/>
      <c r="J55" s="12"/>
      <c r="K55" s="12"/>
      <c r="L55" s="12"/>
      <c r="M55" s="12"/>
      <c r="N55" s="12"/>
      <c r="O55" s="12"/>
      <c r="P55" s="12"/>
      <c r="Q55" s="12"/>
      <c r="R55" s="12"/>
      <c r="S55" s="12"/>
      <c r="T55" s="12"/>
      <c r="U55" s="12"/>
      <c r="V55" s="12"/>
      <c r="W55" s="15"/>
      <c r="X55" s="15"/>
      <c r="Y55" s="15"/>
      <c r="Z55" s="15"/>
    </row>
    <row r="56" spans="1:26" ht="13.5" customHeight="1" x14ac:dyDescent="0.25">
      <c r="A56" s="12"/>
      <c r="B56" s="12"/>
      <c r="C56" s="12"/>
      <c r="D56" s="12"/>
      <c r="E56" s="12"/>
      <c r="F56" s="12"/>
      <c r="G56" s="12"/>
      <c r="H56" s="12"/>
      <c r="I56" s="12"/>
      <c r="J56" s="12"/>
      <c r="K56" s="12"/>
      <c r="L56" s="12"/>
      <c r="M56" s="12"/>
      <c r="N56" s="12"/>
      <c r="O56" s="12"/>
      <c r="P56" s="12"/>
      <c r="Q56" s="12"/>
      <c r="R56" s="12"/>
      <c r="S56" s="12"/>
      <c r="T56" s="12"/>
      <c r="U56" s="12"/>
      <c r="V56" s="12"/>
      <c r="W56" s="15"/>
      <c r="X56" s="15"/>
      <c r="Y56" s="15"/>
      <c r="Z56" s="15"/>
    </row>
    <row r="57" spans="1:26" ht="13.5" customHeight="1" x14ac:dyDescent="0.25">
      <c r="A57" s="12"/>
      <c r="B57" s="12"/>
      <c r="C57" s="12"/>
      <c r="D57" s="12"/>
      <c r="E57" s="12"/>
      <c r="F57" s="12"/>
      <c r="G57" s="12"/>
      <c r="H57" s="12"/>
      <c r="I57" s="12"/>
      <c r="J57" s="12"/>
      <c r="K57" s="12"/>
      <c r="L57" s="12"/>
      <c r="M57" s="12"/>
      <c r="N57" s="12"/>
      <c r="O57" s="12"/>
      <c r="P57" s="12"/>
      <c r="Q57" s="12"/>
      <c r="R57" s="12"/>
      <c r="S57" s="12"/>
      <c r="T57" s="12"/>
      <c r="U57" s="12"/>
      <c r="V57" s="12"/>
      <c r="W57" s="15"/>
      <c r="X57" s="15"/>
      <c r="Y57" s="15"/>
      <c r="Z57" s="15"/>
    </row>
    <row r="58" spans="1:26" ht="13.5" customHeight="1" x14ac:dyDescent="0.25">
      <c r="A58" s="12"/>
      <c r="B58" s="12"/>
      <c r="C58" s="12"/>
      <c r="D58" s="12"/>
      <c r="E58" s="12"/>
      <c r="F58" s="12"/>
      <c r="G58" s="12"/>
      <c r="H58" s="12"/>
      <c r="I58" s="12"/>
      <c r="J58" s="12"/>
      <c r="K58" s="12"/>
      <c r="L58" s="12"/>
      <c r="M58" s="12"/>
      <c r="N58" s="12"/>
      <c r="O58" s="12"/>
      <c r="P58" s="12"/>
      <c r="Q58" s="12"/>
      <c r="R58" s="12"/>
      <c r="S58" s="12"/>
      <c r="T58" s="12"/>
      <c r="U58" s="12"/>
      <c r="V58" s="12"/>
      <c r="W58" s="15"/>
      <c r="X58" s="15"/>
      <c r="Y58" s="15"/>
      <c r="Z58" s="15"/>
    </row>
    <row r="59" spans="1:26" ht="13.5" customHeight="1" x14ac:dyDescent="0.25">
      <c r="A59" s="12"/>
      <c r="B59" s="12"/>
      <c r="C59" s="12"/>
      <c r="D59" s="12"/>
      <c r="E59" s="12"/>
      <c r="F59" s="12"/>
      <c r="G59" s="12"/>
      <c r="H59" s="12"/>
      <c r="I59" s="12"/>
      <c r="J59" s="12"/>
      <c r="K59" s="12"/>
      <c r="L59" s="12"/>
      <c r="M59" s="12"/>
      <c r="N59" s="12"/>
      <c r="O59" s="12"/>
      <c r="P59" s="12"/>
      <c r="Q59" s="12"/>
      <c r="R59" s="12"/>
      <c r="S59" s="12"/>
      <c r="T59" s="12"/>
      <c r="U59" s="12"/>
      <c r="V59" s="12"/>
      <c r="W59" s="15"/>
      <c r="X59" s="15"/>
      <c r="Y59" s="15"/>
      <c r="Z59" s="15"/>
    </row>
    <row r="60" spans="1:26" ht="13.5" customHeight="1" x14ac:dyDescent="0.25">
      <c r="A60" s="12"/>
      <c r="B60" s="12"/>
      <c r="C60" s="12"/>
      <c r="D60" s="12"/>
      <c r="E60" s="12"/>
      <c r="F60" s="12"/>
      <c r="G60" s="12"/>
      <c r="H60" s="12"/>
      <c r="I60" s="12"/>
      <c r="J60" s="12"/>
      <c r="K60" s="12"/>
      <c r="L60" s="12"/>
      <c r="M60" s="12"/>
      <c r="N60" s="12"/>
      <c r="O60" s="12"/>
      <c r="P60" s="12"/>
      <c r="Q60" s="12"/>
      <c r="R60" s="12"/>
      <c r="S60" s="12"/>
      <c r="T60" s="12"/>
      <c r="U60" s="12"/>
      <c r="V60" s="12"/>
      <c r="W60" s="15"/>
      <c r="X60" s="15"/>
      <c r="Y60" s="15"/>
      <c r="Z60" s="15"/>
    </row>
    <row r="61" spans="1:26" ht="13.5" customHeight="1" x14ac:dyDescent="0.25">
      <c r="A61" s="12"/>
      <c r="B61" s="12"/>
      <c r="C61" s="12"/>
      <c r="D61" s="12"/>
      <c r="E61" s="12"/>
      <c r="F61" s="12"/>
      <c r="G61" s="12"/>
      <c r="H61" s="12"/>
      <c r="I61" s="12"/>
      <c r="J61" s="12"/>
      <c r="K61" s="12"/>
      <c r="L61" s="12"/>
      <c r="M61" s="12"/>
      <c r="N61" s="12"/>
      <c r="O61" s="12"/>
      <c r="P61" s="12"/>
      <c r="Q61" s="12"/>
      <c r="R61" s="12"/>
      <c r="S61" s="12"/>
      <c r="T61" s="12"/>
      <c r="U61" s="12"/>
      <c r="V61" s="12"/>
      <c r="W61" s="15"/>
      <c r="X61" s="15"/>
      <c r="Y61" s="15"/>
      <c r="Z61" s="15"/>
    </row>
    <row r="62" spans="1:26" ht="13.5" customHeight="1" x14ac:dyDescent="0.25">
      <c r="A62" s="12"/>
      <c r="B62" s="12"/>
      <c r="C62" s="12"/>
      <c r="D62" s="12"/>
      <c r="E62" s="12"/>
      <c r="F62" s="12"/>
      <c r="G62" s="12"/>
      <c r="H62" s="12"/>
      <c r="I62" s="12"/>
      <c r="J62" s="12"/>
      <c r="K62" s="12"/>
      <c r="L62" s="12"/>
      <c r="M62" s="12"/>
      <c r="N62" s="12"/>
      <c r="O62" s="12"/>
      <c r="P62" s="12"/>
      <c r="Q62" s="12"/>
      <c r="R62" s="12"/>
      <c r="S62" s="12"/>
      <c r="T62" s="12"/>
      <c r="U62" s="12"/>
      <c r="V62" s="12"/>
      <c r="W62" s="15"/>
      <c r="X62" s="15"/>
      <c r="Y62" s="15"/>
      <c r="Z62" s="15"/>
    </row>
    <row r="63" spans="1:26" ht="13.5" customHeight="1" x14ac:dyDescent="0.25">
      <c r="A63" s="12"/>
      <c r="B63" s="12"/>
      <c r="C63" s="12"/>
      <c r="D63" s="12"/>
      <c r="E63" s="12"/>
      <c r="F63" s="12"/>
      <c r="G63" s="12"/>
      <c r="H63" s="12"/>
      <c r="I63" s="12"/>
      <c r="J63" s="12"/>
      <c r="K63" s="12"/>
      <c r="L63" s="12"/>
      <c r="M63" s="12"/>
      <c r="N63" s="12"/>
      <c r="O63" s="12"/>
      <c r="P63" s="12"/>
      <c r="Q63" s="12"/>
      <c r="R63" s="12"/>
      <c r="S63" s="12"/>
      <c r="T63" s="12"/>
      <c r="U63" s="12"/>
      <c r="V63" s="12"/>
      <c r="W63" s="15"/>
      <c r="X63" s="15"/>
      <c r="Y63" s="15"/>
      <c r="Z63" s="15"/>
    </row>
    <row r="64" spans="1:26" ht="13.5" customHeight="1" x14ac:dyDescent="0.25">
      <c r="A64" s="12"/>
      <c r="B64" s="12"/>
      <c r="C64" s="12"/>
      <c r="D64" s="12"/>
      <c r="E64" s="12"/>
      <c r="F64" s="12"/>
      <c r="G64" s="12"/>
      <c r="H64" s="12"/>
      <c r="I64" s="12"/>
      <c r="J64" s="12"/>
      <c r="K64" s="12"/>
      <c r="L64" s="12"/>
      <c r="M64" s="12"/>
      <c r="N64" s="12"/>
      <c r="O64" s="12"/>
      <c r="P64" s="12"/>
      <c r="Q64" s="12"/>
      <c r="R64" s="12"/>
      <c r="S64" s="12"/>
      <c r="T64" s="12"/>
      <c r="U64" s="12"/>
      <c r="V64" s="12"/>
      <c r="W64" s="15"/>
      <c r="X64" s="15"/>
      <c r="Y64" s="15"/>
      <c r="Z64" s="15"/>
    </row>
    <row r="65" spans="1:26" ht="13.5" customHeight="1" x14ac:dyDescent="0.25">
      <c r="A65" s="12"/>
      <c r="B65" s="12"/>
      <c r="C65" s="12"/>
      <c r="D65" s="12"/>
      <c r="E65" s="12"/>
      <c r="F65" s="12"/>
      <c r="G65" s="12"/>
      <c r="H65" s="12"/>
      <c r="I65" s="12"/>
      <c r="J65" s="12"/>
      <c r="K65" s="12"/>
      <c r="L65" s="12"/>
      <c r="M65" s="12"/>
      <c r="N65" s="12"/>
      <c r="O65" s="12"/>
      <c r="P65" s="12"/>
      <c r="Q65" s="12"/>
      <c r="R65" s="12"/>
      <c r="S65" s="12"/>
      <c r="T65" s="12"/>
      <c r="U65" s="12"/>
      <c r="V65" s="12"/>
      <c r="W65" s="15"/>
      <c r="X65" s="15"/>
      <c r="Y65" s="15"/>
      <c r="Z65" s="15"/>
    </row>
    <row r="66" spans="1:26" ht="13.5" customHeight="1" x14ac:dyDescent="0.25">
      <c r="A66" s="12"/>
      <c r="B66" s="12"/>
      <c r="C66" s="12"/>
      <c r="D66" s="12"/>
      <c r="E66" s="12"/>
      <c r="F66" s="12"/>
      <c r="G66" s="12"/>
      <c r="H66" s="12"/>
      <c r="I66" s="12"/>
      <c r="J66" s="12"/>
      <c r="K66" s="12"/>
      <c r="L66" s="12"/>
      <c r="M66" s="12"/>
      <c r="N66" s="12"/>
      <c r="O66" s="12"/>
      <c r="P66" s="12"/>
      <c r="Q66" s="12"/>
      <c r="R66" s="12"/>
      <c r="S66" s="12"/>
      <c r="T66" s="12"/>
      <c r="U66" s="12"/>
      <c r="V66" s="12"/>
      <c r="W66" s="15"/>
      <c r="X66" s="15"/>
      <c r="Y66" s="15"/>
      <c r="Z66" s="15"/>
    </row>
    <row r="67" spans="1:26" ht="13.5" customHeight="1" x14ac:dyDescent="0.25">
      <c r="A67" s="12"/>
      <c r="B67" s="12"/>
      <c r="C67" s="12"/>
      <c r="D67" s="12"/>
      <c r="E67" s="12"/>
      <c r="F67" s="12"/>
      <c r="G67" s="12"/>
      <c r="H67" s="12"/>
      <c r="I67" s="12"/>
      <c r="J67" s="12"/>
      <c r="K67" s="12"/>
      <c r="L67" s="12"/>
      <c r="M67" s="12"/>
      <c r="N67" s="12"/>
      <c r="O67" s="12"/>
      <c r="P67" s="12"/>
      <c r="Q67" s="12"/>
      <c r="R67" s="12"/>
      <c r="S67" s="12"/>
      <c r="T67" s="12"/>
      <c r="U67" s="12"/>
      <c r="V67" s="12"/>
      <c r="W67" s="15"/>
      <c r="X67" s="15"/>
      <c r="Y67" s="15"/>
      <c r="Z67" s="15"/>
    </row>
    <row r="68" spans="1:26" ht="13.5" customHeight="1" x14ac:dyDescent="0.25">
      <c r="A68" s="12"/>
      <c r="B68" s="12"/>
      <c r="C68" s="12"/>
      <c r="D68" s="12"/>
      <c r="E68" s="12"/>
      <c r="F68" s="12"/>
      <c r="G68" s="12"/>
      <c r="H68" s="12"/>
      <c r="I68" s="12"/>
      <c r="J68" s="12"/>
      <c r="K68" s="12"/>
      <c r="L68" s="12"/>
      <c r="M68" s="12"/>
      <c r="N68" s="12"/>
      <c r="O68" s="12"/>
      <c r="P68" s="12"/>
      <c r="Q68" s="12"/>
      <c r="R68" s="12"/>
      <c r="S68" s="12"/>
      <c r="T68" s="12"/>
      <c r="U68" s="12"/>
      <c r="V68" s="12"/>
      <c r="W68" s="15"/>
      <c r="X68" s="15"/>
      <c r="Y68" s="15"/>
      <c r="Z68" s="15"/>
    </row>
    <row r="69" spans="1:26" ht="13.5" customHeight="1" x14ac:dyDescent="0.25">
      <c r="A69" s="12"/>
      <c r="B69" s="12"/>
      <c r="C69" s="12"/>
      <c r="D69" s="12"/>
      <c r="E69" s="12"/>
      <c r="F69" s="12"/>
      <c r="G69" s="12"/>
      <c r="H69" s="12"/>
      <c r="I69" s="12"/>
      <c r="J69" s="12"/>
      <c r="K69" s="12"/>
      <c r="L69" s="12"/>
      <c r="M69" s="12"/>
      <c r="N69" s="12"/>
      <c r="O69" s="12"/>
      <c r="P69" s="12"/>
      <c r="Q69" s="12"/>
      <c r="R69" s="12"/>
      <c r="S69" s="12"/>
      <c r="T69" s="12"/>
      <c r="U69" s="12"/>
      <c r="V69" s="12"/>
      <c r="W69" s="15"/>
      <c r="X69" s="15"/>
      <c r="Y69" s="15"/>
      <c r="Z69" s="15"/>
    </row>
    <row r="70" spans="1:26" ht="13.5" customHeight="1" x14ac:dyDescent="0.25">
      <c r="A70" s="12"/>
      <c r="B70" s="12"/>
      <c r="C70" s="12"/>
      <c r="D70" s="12"/>
      <c r="E70" s="12"/>
      <c r="F70" s="12"/>
      <c r="G70" s="12"/>
      <c r="H70" s="12"/>
      <c r="I70" s="12"/>
      <c r="J70" s="12"/>
      <c r="K70" s="12"/>
      <c r="L70" s="12"/>
      <c r="M70" s="12"/>
      <c r="N70" s="12"/>
      <c r="O70" s="12"/>
      <c r="P70" s="12"/>
      <c r="Q70" s="12"/>
      <c r="R70" s="12"/>
      <c r="S70" s="12"/>
      <c r="T70" s="12"/>
      <c r="U70" s="12"/>
      <c r="V70" s="12"/>
      <c r="W70" s="15"/>
      <c r="X70" s="15"/>
      <c r="Y70" s="15"/>
      <c r="Z70" s="15"/>
    </row>
    <row r="71" spans="1:26" ht="13.5" customHeight="1" x14ac:dyDescent="0.25">
      <c r="A71" s="12"/>
      <c r="B71" s="12"/>
      <c r="C71" s="12"/>
      <c r="D71" s="12"/>
      <c r="E71" s="12"/>
      <c r="F71" s="12"/>
      <c r="G71" s="12"/>
      <c r="H71" s="12"/>
      <c r="I71" s="12"/>
      <c r="J71" s="12"/>
      <c r="K71" s="12"/>
      <c r="L71" s="12"/>
      <c r="M71" s="12"/>
      <c r="N71" s="12"/>
      <c r="O71" s="12"/>
      <c r="P71" s="12"/>
      <c r="Q71" s="12"/>
      <c r="R71" s="12"/>
      <c r="S71" s="12"/>
      <c r="T71" s="12"/>
      <c r="U71" s="12"/>
      <c r="V71" s="12"/>
      <c r="W71" s="15"/>
      <c r="X71" s="15"/>
      <c r="Y71" s="15"/>
      <c r="Z71" s="15"/>
    </row>
    <row r="72" spans="1:26" ht="13.5" customHeight="1" x14ac:dyDescent="0.25">
      <c r="A72" s="12"/>
      <c r="B72" s="12"/>
      <c r="C72" s="12"/>
      <c r="D72" s="12"/>
      <c r="E72" s="12"/>
      <c r="F72" s="12"/>
      <c r="G72" s="12"/>
      <c r="H72" s="12"/>
      <c r="I72" s="12"/>
      <c r="J72" s="12"/>
      <c r="K72" s="12"/>
      <c r="L72" s="12"/>
      <c r="M72" s="12"/>
      <c r="N72" s="12"/>
      <c r="O72" s="12"/>
      <c r="P72" s="12"/>
      <c r="Q72" s="12"/>
      <c r="R72" s="12"/>
      <c r="S72" s="12"/>
      <c r="T72" s="12"/>
      <c r="U72" s="12"/>
      <c r="V72" s="12"/>
      <c r="W72" s="15"/>
      <c r="X72" s="15"/>
      <c r="Y72" s="15"/>
      <c r="Z72" s="15"/>
    </row>
    <row r="73" spans="1:26" ht="13.5" customHeight="1" x14ac:dyDescent="0.25">
      <c r="A73" s="12"/>
      <c r="B73" s="12"/>
      <c r="C73" s="12"/>
      <c r="D73" s="12"/>
      <c r="E73" s="12"/>
      <c r="F73" s="12"/>
      <c r="G73" s="12"/>
      <c r="H73" s="12"/>
      <c r="I73" s="12"/>
      <c r="J73" s="12"/>
      <c r="K73" s="12"/>
      <c r="L73" s="12"/>
      <c r="M73" s="12"/>
      <c r="N73" s="12"/>
      <c r="O73" s="12"/>
      <c r="P73" s="12"/>
      <c r="Q73" s="12"/>
      <c r="R73" s="12"/>
      <c r="S73" s="12"/>
      <c r="T73" s="12"/>
      <c r="U73" s="12"/>
      <c r="V73" s="12"/>
      <c r="W73" s="15"/>
      <c r="X73" s="15"/>
      <c r="Y73" s="15"/>
      <c r="Z73" s="15"/>
    </row>
    <row r="74" spans="1:26" ht="13.5" customHeight="1" x14ac:dyDescent="0.25">
      <c r="A74" s="12"/>
      <c r="B74" s="12"/>
      <c r="C74" s="12"/>
      <c r="D74" s="12"/>
      <c r="E74" s="12"/>
      <c r="F74" s="12"/>
      <c r="G74" s="12"/>
      <c r="H74" s="12"/>
      <c r="I74" s="12"/>
      <c r="J74" s="12"/>
      <c r="K74" s="12"/>
      <c r="L74" s="12"/>
      <c r="M74" s="12"/>
      <c r="N74" s="12"/>
      <c r="O74" s="12"/>
      <c r="P74" s="12"/>
      <c r="Q74" s="12"/>
      <c r="R74" s="12"/>
      <c r="S74" s="12"/>
      <c r="T74" s="12"/>
      <c r="U74" s="12"/>
      <c r="V74" s="12"/>
      <c r="W74" s="15"/>
      <c r="X74" s="15"/>
      <c r="Y74" s="15"/>
      <c r="Z74" s="15"/>
    </row>
    <row r="75" spans="1:26" ht="13.5" customHeight="1" x14ac:dyDescent="0.25">
      <c r="A75" s="12"/>
      <c r="B75" s="12"/>
      <c r="C75" s="12"/>
      <c r="D75" s="12"/>
      <c r="E75" s="12"/>
      <c r="F75" s="12"/>
      <c r="G75" s="12"/>
      <c r="H75" s="12"/>
      <c r="I75" s="12"/>
      <c r="J75" s="12"/>
      <c r="K75" s="12"/>
      <c r="L75" s="12"/>
      <c r="M75" s="12"/>
      <c r="N75" s="12"/>
      <c r="O75" s="12"/>
      <c r="P75" s="12"/>
      <c r="Q75" s="12"/>
      <c r="R75" s="12"/>
      <c r="S75" s="12"/>
      <c r="T75" s="12"/>
      <c r="U75" s="12"/>
      <c r="V75" s="12"/>
      <c r="W75" s="15"/>
      <c r="X75" s="15"/>
      <c r="Y75" s="15"/>
      <c r="Z75" s="15"/>
    </row>
    <row r="76" spans="1:26" ht="13.5" customHeight="1" x14ac:dyDescent="0.25">
      <c r="A76" s="12"/>
      <c r="B76" s="12"/>
      <c r="C76" s="12"/>
      <c r="D76" s="12"/>
      <c r="E76" s="12"/>
      <c r="F76" s="12"/>
      <c r="G76" s="12"/>
      <c r="H76" s="12"/>
      <c r="I76" s="12"/>
      <c r="J76" s="12"/>
      <c r="K76" s="12"/>
      <c r="L76" s="12"/>
      <c r="M76" s="12"/>
      <c r="N76" s="12"/>
      <c r="O76" s="12"/>
      <c r="P76" s="12"/>
      <c r="Q76" s="12"/>
      <c r="R76" s="12"/>
      <c r="S76" s="12"/>
      <c r="T76" s="12"/>
      <c r="U76" s="12"/>
      <c r="V76" s="12"/>
      <c r="W76" s="15"/>
      <c r="X76" s="15"/>
      <c r="Y76" s="15"/>
      <c r="Z76" s="15"/>
    </row>
    <row r="77" spans="1:26" ht="13.5" customHeight="1" x14ac:dyDescent="0.25">
      <c r="A77" s="12"/>
      <c r="B77" s="12"/>
      <c r="C77" s="12"/>
      <c r="D77" s="12"/>
      <c r="E77" s="12"/>
      <c r="F77" s="12"/>
      <c r="G77" s="12"/>
      <c r="H77" s="12"/>
      <c r="I77" s="12"/>
      <c r="J77" s="12"/>
      <c r="K77" s="12"/>
      <c r="L77" s="12"/>
      <c r="M77" s="12"/>
      <c r="N77" s="12"/>
      <c r="O77" s="12"/>
      <c r="P77" s="12"/>
      <c r="Q77" s="12"/>
      <c r="R77" s="12"/>
      <c r="S77" s="12"/>
      <c r="T77" s="12"/>
      <c r="U77" s="12"/>
      <c r="V77" s="12"/>
      <c r="W77" s="15"/>
      <c r="X77" s="15"/>
      <c r="Y77" s="15"/>
      <c r="Z77" s="15"/>
    </row>
    <row r="78" spans="1:26" ht="13.5" customHeight="1" x14ac:dyDescent="0.25">
      <c r="A78" s="12"/>
      <c r="B78" s="12"/>
      <c r="C78" s="12"/>
      <c r="D78" s="12"/>
      <c r="E78" s="12"/>
      <c r="F78" s="12"/>
      <c r="G78" s="12"/>
      <c r="H78" s="12"/>
      <c r="I78" s="12"/>
      <c r="J78" s="12"/>
      <c r="K78" s="12"/>
      <c r="L78" s="12"/>
      <c r="M78" s="12"/>
      <c r="N78" s="12"/>
      <c r="O78" s="12"/>
      <c r="P78" s="12"/>
      <c r="Q78" s="12"/>
      <c r="R78" s="12"/>
      <c r="S78" s="12"/>
      <c r="T78" s="12"/>
      <c r="U78" s="12"/>
      <c r="V78" s="12"/>
      <c r="W78" s="15"/>
      <c r="X78" s="15"/>
      <c r="Y78" s="15"/>
      <c r="Z78" s="15"/>
    </row>
    <row r="79" spans="1:26" ht="13.5" customHeight="1" x14ac:dyDescent="0.25">
      <c r="A79" s="12"/>
      <c r="B79" s="12"/>
      <c r="C79" s="12"/>
      <c r="D79" s="12"/>
      <c r="E79" s="12"/>
      <c r="F79" s="12"/>
      <c r="G79" s="12"/>
      <c r="H79" s="12"/>
      <c r="I79" s="12"/>
      <c r="J79" s="12"/>
      <c r="K79" s="12"/>
      <c r="L79" s="12"/>
      <c r="M79" s="12"/>
      <c r="N79" s="12"/>
      <c r="O79" s="12"/>
      <c r="P79" s="12"/>
      <c r="Q79" s="12"/>
      <c r="R79" s="12"/>
      <c r="S79" s="12"/>
      <c r="T79" s="12"/>
      <c r="U79" s="12"/>
      <c r="V79" s="12"/>
      <c r="W79" s="15"/>
      <c r="X79" s="15"/>
      <c r="Y79" s="15"/>
      <c r="Z79" s="15"/>
    </row>
    <row r="80" spans="1:26" ht="13.5" customHeight="1" x14ac:dyDescent="0.25">
      <c r="A80" s="12"/>
      <c r="B80" s="12"/>
      <c r="C80" s="12"/>
      <c r="D80" s="12"/>
      <c r="E80" s="12"/>
      <c r="F80" s="12"/>
      <c r="G80" s="12"/>
      <c r="H80" s="12"/>
      <c r="I80" s="12"/>
      <c r="J80" s="12"/>
      <c r="K80" s="12"/>
      <c r="L80" s="12"/>
      <c r="M80" s="12"/>
      <c r="N80" s="12"/>
      <c r="O80" s="12"/>
      <c r="P80" s="12"/>
      <c r="Q80" s="12"/>
      <c r="R80" s="12"/>
      <c r="S80" s="12"/>
      <c r="T80" s="12"/>
      <c r="U80" s="12"/>
      <c r="V80" s="12"/>
      <c r="W80" s="15"/>
      <c r="X80" s="15"/>
      <c r="Y80" s="15"/>
      <c r="Z80" s="15"/>
    </row>
    <row r="81" spans="1:26" ht="13.5" customHeight="1" x14ac:dyDescent="0.25">
      <c r="A81" s="12"/>
      <c r="B81" s="12"/>
      <c r="C81" s="12"/>
      <c r="D81" s="12"/>
      <c r="E81" s="12"/>
      <c r="F81" s="12"/>
      <c r="G81" s="12"/>
      <c r="H81" s="12"/>
      <c r="I81" s="12"/>
      <c r="J81" s="12"/>
      <c r="K81" s="12"/>
      <c r="L81" s="12"/>
      <c r="M81" s="12"/>
      <c r="N81" s="12"/>
      <c r="O81" s="12"/>
      <c r="P81" s="12"/>
      <c r="Q81" s="12"/>
      <c r="R81" s="12"/>
      <c r="S81" s="12"/>
      <c r="T81" s="12"/>
      <c r="U81" s="12"/>
      <c r="V81" s="12"/>
      <c r="W81" s="15"/>
      <c r="X81" s="15"/>
      <c r="Y81" s="15"/>
      <c r="Z81" s="15"/>
    </row>
    <row r="82" spans="1:26" ht="13.5" customHeight="1" x14ac:dyDescent="0.25">
      <c r="A82" s="12"/>
      <c r="B82" s="12"/>
      <c r="C82" s="12"/>
      <c r="D82" s="12"/>
      <c r="E82" s="12"/>
      <c r="F82" s="12"/>
      <c r="G82" s="12"/>
      <c r="H82" s="12"/>
      <c r="I82" s="12"/>
      <c r="J82" s="12"/>
      <c r="K82" s="12"/>
      <c r="L82" s="12"/>
      <c r="M82" s="12"/>
      <c r="N82" s="12"/>
      <c r="O82" s="12"/>
      <c r="P82" s="12"/>
      <c r="Q82" s="12"/>
      <c r="R82" s="12"/>
      <c r="S82" s="12"/>
      <c r="T82" s="12"/>
      <c r="U82" s="12"/>
      <c r="V82" s="12"/>
      <c r="W82" s="15"/>
      <c r="X82" s="15"/>
      <c r="Y82" s="15"/>
      <c r="Z82" s="15"/>
    </row>
    <row r="83" spans="1:26" ht="13.5" customHeight="1" x14ac:dyDescent="0.25">
      <c r="A83" s="12"/>
      <c r="B83" s="12"/>
      <c r="C83" s="12"/>
      <c r="D83" s="12"/>
      <c r="E83" s="12"/>
      <c r="F83" s="12"/>
      <c r="G83" s="12"/>
      <c r="H83" s="12"/>
      <c r="I83" s="12"/>
      <c r="J83" s="12"/>
      <c r="K83" s="12"/>
      <c r="L83" s="12"/>
      <c r="M83" s="12"/>
      <c r="N83" s="12"/>
      <c r="O83" s="12"/>
      <c r="P83" s="12"/>
      <c r="Q83" s="12"/>
      <c r="R83" s="12"/>
      <c r="S83" s="12"/>
      <c r="T83" s="12"/>
      <c r="U83" s="12"/>
      <c r="V83" s="12"/>
      <c r="W83" s="15"/>
      <c r="X83" s="15"/>
      <c r="Y83" s="15"/>
      <c r="Z83" s="15"/>
    </row>
    <row r="84" spans="1:26" ht="13.5" customHeight="1" x14ac:dyDescent="0.25">
      <c r="A84" s="12"/>
      <c r="B84" s="12"/>
      <c r="C84" s="12"/>
      <c r="D84" s="12"/>
      <c r="E84" s="12"/>
      <c r="F84" s="12"/>
      <c r="G84" s="12"/>
      <c r="H84" s="12"/>
      <c r="I84" s="12"/>
      <c r="J84" s="12"/>
      <c r="K84" s="12"/>
      <c r="L84" s="12"/>
      <c r="M84" s="12"/>
      <c r="N84" s="12"/>
      <c r="O84" s="12"/>
      <c r="P84" s="12"/>
      <c r="Q84" s="12"/>
      <c r="R84" s="12"/>
      <c r="S84" s="12"/>
      <c r="T84" s="12"/>
      <c r="U84" s="12"/>
      <c r="V84" s="12"/>
      <c r="W84" s="15"/>
      <c r="X84" s="15"/>
      <c r="Y84" s="15"/>
      <c r="Z84" s="15"/>
    </row>
    <row r="85" spans="1:26" ht="13.5" customHeight="1" x14ac:dyDescent="0.25">
      <c r="A85" s="12"/>
      <c r="B85" s="12"/>
      <c r="C85" s="12"/>
      <c r="D85" s="12"/>
      <c r="E85" s="12"/>
      <c r="F85" s="12"/>
      <c r="G85" s="12"/>
      <c r="H85" s="12"/>
      <c r="I85" s="12"/>
      <c r="J85" s="12"/>
      <c r="K85" s="12"/>
      <c r="L85" s="12"/>
      <c r="M85" s="12"/>
      <c r="N85" s="12"/>
      <c r="O85" s="12"/>
      <c r="P85" s="12"/>
      <c r="Q85" s="12"/>
      <c r="R85" s="12"/>
      <c r="S85" s="12"/>
      <c r="T85" s="12"/>
      <c r="U85" s="12"/>
      <c r="V85" s="12"/>
      <c r="W85" s="15"/>
      <c r="X85" s="15"/>
      <c r="Y85" s="15"/>
      <c r="Z85" s="15"/>
    </row>
    <row r="86" spans="1:26" ht="13.5" customHeight="1" x14ac:dyDescent="0.25">
      <c r="A86" s="12"/>
      <c r="B86" s="12"/>
      <c r="C86" s="12"/>
      <c r="D86" s="12"/>
      <c r="E86" s="12"/>
      <c r="F86" s="12"/>
      <c r="G86" s="12"/>
      <c r="H86" s="12"/>
      <c r="I86" s="12"/>
      <c r="J86" s="12"/>
      <c r="K86" s="12"/>
      <c r="L86" s="12"/>
      <c r="M86" s="12"/>
      <c r="N86" s="12"/>
      <c r="O86" s="12"/>
      <c r="P86" s="12"/>
      <c r="Q86" s="12"/>
      <c r="R86" s="12"/>
      <c r="S86" s="12"/>
      <c r="T86" s="12"/>
      <c r="U86" s="12"/>
      <c r="V86" s="12"/>
      <c r="W86" s="15"/>
      <c r="X86" s="15"/>
      <c r="Y86" s="15"/>
      <c r="Z86" s="15"/>
    </row>
    <row r="87" spans="1:26" ht="13.5" customHeight="1" x14ac:dyDescent="0.25">
      <c r="A87" s="27"/>
      <c r="B87" s="27"/>
      <c r="C87" s="27"/>
      <c r="D87" s="27"/>
      <c r="E87" s="27"/>
      <c r="F87" s="27"/>
      <c r="G87" s="27"/>
      <c r="H87" s="27"/>
      <c r="I87" s="27"/>
      <c r="J87" s="27"/>
      <c r="K87" s="27"/>
      <c r="L87" s="27"/>
      <c r="M87" s="27"/>
      <c r="N87" s="27"/>
      <c r="O87" s="27"/>
      <c r="P87" s="27"/>
      <c r="Q87" s="27"/>
      <c r="R87" s="27"/>
      <c r="S87" s="27"/>
      <c r="T87" s="12"/>
      <c r="U87" s="12"/>
      <c r="V87" s="12"/>
      <c r="W87" s="15"/>
      <c r="X87" s="15"/>
      <c r="Y87" s="15"/>
      <c r="Z87" s="15"/>
    </row>
    <row r="88" spans="1:26" x14ac:dyDescent="0.25">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row>
    <row r="89" spans="1:26" x14ac:dyDescent="0.25">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row>
    <row r="90" spans="1:26" x14ac:dyDescent="0.25">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row>
    <row r="91" spans="1:26" x14ac:dyDescent="0.25">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row>
    <row r="92" spans="1:26" x14ac:dyDescent="0.25">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row>
    <row r="93" spans="1:26" x14ac:dyDescent="0.25">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row>
    <row r="94" spans="1:26" x14ac:dyDescent="0.25">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row>
    <row r="95" spans="1:26" x14ac:dyDescent="0.25">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row>
    <row r="96" spans="1:26" x14ac:dyDescent="0.25">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row>
    <row r="97" spans="1:26" x14ac:dyDescent="0.25">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row>
    <row r="98" spans="1:26" x14ac:dyDescent="0.25">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row>
    <row r="99" spans="1:26" x14ac:dyDescent="0.25">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row>
    <row r="100" spans="1:26" x14ac:dyDescent="0.25">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row>
    <row r="101" spans="1:26" x14ac:dyDescent="0.25">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row>
    <row r="102" spans="1:26" x14ac:dyDescent="0.25">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row>
    <row r="103" spans="1:26" x14ac:dyDescent="0.25">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row>
    <row r="104" spans="1:26" x14ac:dyDescent="0.25">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row>
    <row r="105" spans="1:26" x14ac:dyDescent="0.25">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row>
    <row r="106" spans="1:26" x14ac:dyDescent="0.25">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row>
    <row r="107" spans="1:26" x14ac:dyDescent="0.25">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row>
    <row r="108" spans="1:26" x14ac:dyDescent="0.25">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row>
    <row r="109" spans="1:26" x14ac:dyDescent="0.25">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row>
    <row r="110" spans="1:26" x14ac:dyDescent="0.25">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row>
    <row r="111" spans="1:26" x14ac:dyDescent="0.25">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row>
    <row r="112" spans="1:26" x14ac:dyDescent="0.25">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row>
    <row r="113" spans="1:26" x14ac:dyDescent="0.25">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row>
    <row r="114" spans="1:26" x14ac:dyDescent="0.25">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row>
    <row r="115" spans="1:26" x14ac:dyDescent="0.25">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row>
    <row r="116" spans="1:26" x14ac:dyDescent="0.25">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row>
    <row r="117" spans="1:26" x14ac:dyDescent="0.25">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row>
    <row r="118" spans="1:26" x14ac:dyDescent="0.25">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row>
    <row r="119" spans="1:26" x14ac:dyDescent="0.25">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row>
    <row r="120" spans="1:26" x14ac:dyDescent="0.25">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row>
    <row r="121" spans="1:26" x14ac:dyDescent="0.25">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row>
    <row r="122" spans="1:26" x14ac:dyDescent="0.25">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row>
    <row r="123" spans="1:26" x14ac:dyDescent="0.25">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row>
    <row r="124" spans="1:26" x14ac:dyDescent="0.25">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row>
    <row r="125" spans="1:26" x14ac:dyDescent="0.25">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row>
    <row r="126" spans="1:26" x14ac:dyDescent="0.25">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row>
    <row r="127" spans="1:26" x14ac:dyDescent="0.25">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row>
    <row r="128" spans="1:26" x14ac:dyDescent="0.25">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row>
    <row r="129" spans="1:26" x14ac:dyDescent="0.25">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row>
    <row r="130" spans="1:26" x14ac:dyDescent="0.25">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row>
    <row r="131" spans="1:26" x14ac:dyDescent="0.25">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row>
    <row r="132" spans="1:26" x14ac:dyDescent="0.25">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row>
    <row r="133" spans="1:26" x14ac:dyDescent="0.25">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row>
    <row r="134" spans="1:26" x14ac:dyDescent="0.25">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row>
    <row r="135" spans="1:26" x14ac:dyDescent="0.25">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row>
    <row r="136" spans="1:26" x14ac:dyDescent="0.25">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row>
    <row r="137" spans="1:26" x14ac:dyDescent="0.25">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row>
    <row r="138" spans="1:26" x14ac:dyDescent="0.25">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row>
    <row r="139" spans="1:26" x14ac:dyDescent="0.25">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row>
    <row r="140" spans="1:26" x14ac:dyDescent="0.25">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row>
    <row r="141" spans="1:26" x14ac:dyDescent="0.25">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row>
    <row r="142" spans="1:26" x14ac:dyDescent="0.25">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row>
    <row r="143" spans="1:26" x14ac:dyDescent="0.25">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row>
    <row r="144" spans="1:26" x14ac:dyDescent="0.25">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row>
    <row r="145" spans="1:26" x14ac:dyDescent="0.25">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row>
    <row r="146" spans="1:26" x14ac:dyDescent="0.25">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row>
    <row r="147" spans="1:26" x14ac:dyDescent="0.25">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row>
    <row r="148" spans="1:26" x14ac:dyDescent="0.25">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row>
    <row r="149" spans="1:26" x14ac:dyDescent="0.25">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row>
    <row r="150" spans="1:26" x14ac:dyDescent="0.25">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row>
    <row r="151" spans="1:26" x14ac:dyDescent="0.25">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row>
    <row r="152" spans="1:26" x14ac:dyDescent="0.25">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row>
    <row r="153" spans="1:26" x14ac:dyDescent="0.25">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row>
    <row r="154" spans="1:26" x14ac:dyDescent="0.25">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row>
    <row r="155" spans="1:26" x14ac:dyDescent="0.25">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row>
    <row r="156" spans="1:26" x14ac:dyDescent="0.25">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row>
    <row r="157" spans="1:26" x14ac:dyDescent="0.25">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row>
    <row r="158" spans="1:26" x14ac:dyDescent="0.25">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row>
    <row r="159" spans="1:26" x14ac:dyDescent="0.25">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row>
    <row r="160" spans="1:26" x14ac:dyDescent="0.25">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row>
    <row r="161" spans="1:26" x14ac:dyDescent="0.25">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row>
    <row r="162" spans="1:26" x14ac:dyDescent="0.25">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row>
    <row r="163" spans="1:26" x14ac:dyDescent="0.25">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row>
    <row r="164" spans="1:26" x14ac:dyDescent="0.25">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row>
    <row r="165" spans="1:26" x14ac:dyDescent="0.25">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row>
    <row r="166" spans="1:26" x14ac:dyDescent="0.25">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row>
    <row r="167" spans="1:26" x14ac:dyDescent="0.25">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row>
    <row r="168" spans="1:26" x14ac:dyDescent="0.25">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row>
    <row r="169" spans="1:26" x14ac:dyDescent="0.25">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row>
    <row r="170" spans="1:26" x14ac:dyDescent="0.25">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row>
    <row r="171" spans="1:26" x14ac:dyDescent="0.25">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row>
    <row r="172" spans="1:26" x14ac:dyDescent="0.25">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row>
    <row r="173" spans="1:26" x14ac:dyDescent="0.25">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row>
    <row r="174" spans="1:26" x14ac:dyDescent="0.25">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row>
    <row r="175" spans="1:26" x14ac:dyDescent="0.25">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row>
    <row r="176" spans="1:26" x14ac:dyDescent="0.25">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row>
    <row r="177" spans="1:26" x14ac:dyDescent="0.25">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row>
    <row r="178" spans="1:26" x14ac:dyDescent="0.25">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row>
    <row r="179" spans="1:26" x14ac:dyDescent="0.25">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row>
    <row r="180" spans="1:26" x14ac:dyDescent="0.25">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row>
    <row r="181" spans="1:26" x14ac:dyDescent="0.25">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row>
    <row r="182" spans="1:26" x14ac:dyDescent="0.25">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row>
    <row r="183" spans="1:26" x14ac:dyDescent="0.25">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row>
    <row r="184" spans="1:26" x14ac:dyDescent="0.25">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row>
    <row r="185" spans="1:26" x14ac:dyDescent="0.25">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row>
    <row r="186" spans="1:26" x14ac:dyDescent="0.25">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row>
    <row r="187" spans="1:26" x14ac:dyDescent="0.25">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row>
    <row r="188" spans="1:26" x14ac:dyDescent="0.25">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row>
    <row r="189" spans="1:26" x14ac:dyDescent="0.25">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row>
    <row r="190" spans="1:26" x14ac:dyDescent="0.25">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row>
    <row r="191" spans="1:26" x14ac:dyDescent="0.25">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row>
    <row r="192" spans="1:26" x14ac:dyDescent="0.25">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row>
    <row r="193" spans="1:26" x14ac:dyDescent="0.25">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row>
    <row r="194" spans="1:26" x14ac:dyDescent="0.25">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row>
    <row r="195" spans="1:26" x14ac:dyDescent="0.25">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row>
    <row r="196" spans="1:26" x14ac:dyDescent="0.25">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row>
    <row r="197" spans="1:26" x14ac:dyDescent="0.25">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row>
    <row r="198" spans="1:26" x14ac:dyDescent="0.25">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row>
    <row r="199" spans="1:26" x14ac:dyDescent="0.25">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row>
    <row r="200" spans="1:26" x14ac:dyDescent="0.25">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row>
    <row r="201" spans="1:26" x14ac:dyDescent="0.25">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row>
    <row r="202" spans="1:26" x14ac:dyDescent="0.25">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row>
    <row r="203" spans="1:26" x14ac:dyDescent="0.25">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row>
    <row r="204" spans="1:26" x14ac:dyDescent="0.25">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row>
    <row r="205" spans="1:26" x14ac:dyDescent="0.25">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row>
    <row r="206" spans="1:26" x14ac:dyDescent="0.25">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row>
    <row r="207" spans="1:26" x14ac:dyDescent="0.25">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row>
    <row r="208" spans="1:26" x14ac:dyDescent="0.25">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row>
    <row r="209" spans="1:26" x14ac:dyDescent="0.25">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row>
    <row r="210" spans="1:26" x14ac:dyDescent="0.25">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row>
    <row r="211" spans="1:26" x14ac:dyDescent="0.25">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row>
    <row r="212" spans="1:26" x14ac:dyDescent="0.25">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row>
    <row r="213" spans="1:26" x14ac:dyDescent="0.25">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row>
    <row r="214" spans="1:26" x14ac:dyDescent="0.25">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row>
    <row r="215" spans="1:26" x14ac:dyDescent="0.25">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row>
    <row r="216" spans="1:26" x14ac:dyDescent="0.25">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row>
    <row r="217" spans="1:26" x14ac:dyDescent="0.25">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row>
    <row r="218" spans="1:26" x14ac:dyDescent="0.25">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row>
    <row r="219" spans="1:26" x14ac:dyDescent="0.25">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row>
    <row r="220" spans="1:26" x14ac:dyDescent="0.25">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row>
    <row r="221" spans="1:26" x14ac:dyDescent="0.25">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row>
    <row r="222" spans="1:26" x14ac:dyDescent="0.25">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row>
    <row r="223" spans="1:26" x14ac:dyDescent="0.25">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row>
    <row r="224" spans="1:26" x14ac:dyDescent="0.25">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row>
    <row r="225" spans="1:26" x14ac:dyDescent="0.25">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row>
    <row r="226" spans="1:26" x14ac:dyDescent="0.25">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row>
    <row r="227" spans="1:26" x14ac:dyDescent="0.25">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row>
    <row r="228" spans="1:26" x14ac:dyDescent="0.25">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row>
    <row r="229" spans="1:26" x14ac:dyDescent="0.25">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row>
    <row r="230" spans="1:26" x14ac:dyDescent="0.25">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row>
    <row r="231" spans="1:26" x14ac:dyDescent="0.25">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row>
    <row r="232" spans="1:26" x14ac:dyDescent="0.25">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row>
    <row r="233" spans="1:26" x14ac:dyDescent="0.25">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row>
    <row r="234" spans="1:26" x14ac:dyDescent="0.25">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row>
    <row r="235" spans="1:26" x14ac:dyDescent="0.25">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row>
    <row r="236" spans="1:26" x14ac:dyDescent="0.25">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row>
    <row r="237" spans="1:26" x14ac:dyDescent="0.25">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row>
    <row r="238" spans="1:26" x14ac:dyDescent="0.25">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row>
    <row r="239" spans="1:26" x14ac:dyDescent="0.25">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row>
    <row r="240" spans="1:26" x14ac:dyDescent="0.25">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row>
    <row r="241" spans="1:26" x14ac:dyDescent="0.25">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row>
    <row r="242" spans="1:26" x14ac:dyDescent="0.25">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row>
    <row r="243" spans="1:26" x14ac:dyDescent="0.25">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row>
    <row r="244" spans="1:26" x14ac:dyDescent="0.25">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row>
    <row r="245" spans="1:26" x14ac:dyDescent="0.25">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row>
    <row r="246" spans="1:26" x14ac:dyDescent="0.25">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row>
    <row r="247" spans="1:26" x14ac:dyDescent="0.25">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row>
    <row r="248" spans="1:26" x14ac:dyDescent="0.25">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row>
    <row r="249" spans="1:26" x14ac:dyDescent="0.25">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row>
    <row r="250" spans="1:26" x14ac:dyDescent="0.25">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row>
    <row r="251" spans="1:26" x14ac:dyDescent="0.25">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row>
    <row r="252" spans="1:26" x14ac:dyDescent="0.25">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row>
    <row r="253" spans="1:26" x14ac:dyDescent="0.25">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row>
    <row r="254" spans="1:26" x14ac:dyDescent="0.25">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row>
    <row r="255" spans="1:26" x14ac:dyDescent="0.25">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row>
    <row r="256" spans="1:26" x14ac:dyDescent="0.25">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row>
    <row r="257" spans="1:26" x14ac:dyDescent="0.25">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row>
    <row r="258" spans="1:26" x14ac:dyDescent="0.25">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row>
    <row r="259" spans="1:26" x14ac:dyDescent="0.25">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row>
    <row r="260" spans="1:26" x14ac:dyDescent="0.25">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row>
    <row r="261" spans="1:26" x14ac:dyDescent="0.25">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row>
    <row r="262" spans="1:26" x14ac:dyDescent="0.25">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row>
    <row r="263" spans="1:26" x14ac:dyDescent="0.25">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row>
    <row r="264" spans="1:26" x14ac:dyDescent="0.25">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row>
    <row r="265" spans="1:26" x14ac:dyDescent="0.25">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row>
    <row r="266" spans="1:26" x14ac:dyDescent="0.25">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row>
    <row r="267" spans="1:26" x14ac:dyDescent="0.25">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row>
    <row r="268" spans="1:26" x14ac:dyDescent="0.25">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row>
    <row r="269" spans="1:26" x14ac:dyDescent="0.25">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row>
    <row r="270" spans="1:26" x14ac:dyDescent="0.25">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row>
    <row r="271" spans="1:26" x14ac:dyDescent="0.25">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row>
    <row r="272" spans="1:26" x14ac:dyDescent="0.25">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row>
    <row r="273" spans="1:26" x14ac:dyDescent="0.25">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row>
    <row r="274" spans="1:26" x14ac:dyDescent="0.25">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row>
    <row r="275" spans="1:26" x14ac:dyDescent="0.25">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row>
    <row r="276" spans="1:26" x14ac:dyDescent="0.25">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row>
    <row r="277" spans="1:26" x14ac:dyDescent="0.25">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row>
    <row r="278" spans="1:26" x14ac:dyDescent="0.25">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row>
    <row r="279" spans="1:26" x14ac:dyDescent="0.25">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row>
    <row r="280" spans="1:26" x14ac:dyDescent="0.25">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row>
    <row r="281" spans="1:26" x14ac:dyDescent="0.25">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row>
    <row r="282" spans="1:26" x14ac:dyDescent="0.25">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row>
    <row r="283" spans="1:26" x14ac:dyDescent="0.25">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row>
    <row r="284" spans="1:26" x14ac:dyDescent="0.25">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row>
    <row r="285" spans="1:26" x14ac:dyDescent="0.25">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row>
    <row r="286" spans="1:26" x14ac:dyDescent="0.25">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row>
    <row r="287" spans="1:26" x14ac:dyDescent="0.25">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row>
    <row r="288" spans="1:26" x14ac:dyDescent="0.25">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row>
    <row r="289" spans="1:26" x14ac:dyDescent="0.25">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row>
    <row r="290" spans="1:26" x14ac:dyDescent="0.25">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row>
    <row r="291" spans="1:26" x14ac:dyDescent="0.25">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row>
    <row r="292" spans="1:26" x14ac:dyDescent="0.25">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row>
    <row r="293" spans="1:26" x14ac:dyDescent="0.25">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row>
    <row r="294" spans="1:26" x14ac:dyDescent="0.25">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row>
    <row r="295" spans="1:26" x14ac:dyDescent="0.25">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row>
    <row r="296" spans="1:26" x14ac:dyDescent="0.25">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row>
    <row r="297" spans="1:26" x14ac:dyDescent="0.25">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row>
    <row r="298" spans="1:26" x14ac:dyDescent="0.25">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row>
    <row r="299" spans="1:26" x14ac:dyDescent="0.25">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row>
    <row r="300" spans="1:26" x14ac:dyDescent="0.25">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row>
    <row r="301" spans="1:26" x14ac:dyDescent="0.25">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row>
    <row r="302" spans="1:26" x14ac:dyDescent="0.25">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row>
    <row r="303" spans="1:26" x14ac:dyDescent="0.25">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row>
    <row r="304" spans="1:26" x14ac:dyDescent="0.25">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row>
    <row r="305" spans="1:26" x14ac:dyDescent="0.25">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row>
    <row r="306" spans="1:26" x14ac:dyDescent="0.25">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row>
    <row r="307" spans="1:26" x14ac:dyDescent="0.25">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row>
    <row r="308" spans="1:26" x14ac:dyDescent="0.25">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row>
    <row r="309" spans="1:26" x14ac:dyDescent="0.25">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row>
    <row r="310" spans="1:26" x14ac:dyDescent="0.25">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row>
    <row r="311" spans="1:26" x14ac:dyDescent="0.25">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row>
    <row r="312" spans="1:26" x14ac:dyDescent="0.25">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row>
    <row r="313" spans="1:26" x14ac:dyDescent="0.25">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row>
    <row r="314" spans="1:26" x14ac:dyDescent="0.25">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row>
    <row r="315" spans="1:26" x14ac:dyDescent="0.25">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row>
    <row r="316" spans="1:26" x14ac:dyDescent="0.25">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row>
    <row r="317" spans="1:26" x14ac:dyDescent="0.25">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row>
    <row r="318" spans="1:26" x14ac:dyDescent="0.25">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row>
    <row r="319" spans="1:26" x14ac:dyDescent="0.25">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row>
    <row r="320" spans="1:26" x14ac:dyDescent="0.25">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row>
    <row r="321" spans="1:26" x14ac:dyDescent="0.25">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row>
    <row r="322" spans="1:26" x14ac:dyDescent="0.25">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row>
    <row r="323" spans="1:26" x14ac:dyDescent="0.25">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row>
    <row r="324" spans="1:26" x14ac:dyDescent="0.25">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row>
    <row r="325" spans="1:26" x14ac:dyDescent="0.25">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row>
    <row r="326" spans="1:26" x14ac:dyDescent="0.25">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row>
    <row r="327" spans="1:26" x14ac:dyDescent="0.25">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row>
    <row r="328" spans="1:26" x14ac:dyDescent="0.25">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row>
    <row r="329" spans="1:26" x14ac:dyDescent="0.25">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row>
    <row r="330" spans="1:26" x14ac:dyDescent="0.25">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row>
    <row r="331" spans="1:26" x14ac:dyDescent="0.25">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row>
    <row r="332" spans="1:26" x14ac:dyDescent="0.25">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row>
    <row r="333" spans="1:26" x14ac:dyDescent="0.25">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row>
    <row r="334" spans="1:26" x14ac:dyDescent="0.25">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row>
    <row r="335" spans="1:26" x14ac:dyDescent="0.25">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row>
    <row r="336" spans="1:26" x14ac:dyDescent="0.25">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row>
    <row r="337" spans="1:26" x14ac:dyDescent="0.25">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row>
    <row r="338" spans="1:26" x14ac:dyDescent="0.25">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row>
    <row r="339" spans="1:26" x14ac:dyDescent="0.25">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row>
    <row r="340" spans="1:26" x14ac:dyDescent="0.25">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row>
    <row r="341" spans="1:26" x14ac:dyDescent="0.25">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row>
    <row r="342" spans="1:26" x14ac:dyDescent="0.25">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row>
    <row r="343" spans="1:26" x14ac:dyDescent="0.25">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row>
    <row r="344" spans="1:26" x14ac:dyDescent="0.25">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row>
    <row r="345" spans="1:26" x14ac:dyDescent="0.25">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row>
    <row r="346" spans="1:26" x14ac:dyDescent="0.25">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row>
    <row r="347" spans="1:26" x14ac:dyDescent="0.25">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row>
    <row r="348" spans="1:26" x14ac:dyDescent="0.25">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row>
    <row r="349" spans="1:26" x14ac:dyDescent="0.25">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row>
    <row r="350" spans="1:26" x14ac:dyDescent="0.25">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row>
    <row r="351" spans="1:26" x14ac:dyDescent="0.25">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row>
    <row r="352" spans="1:26" x14ac:dyDescent="0.25">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row>
    <row r="353" spans="1:26" x14ac:dyDescent="0.25">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row>
    <row r="354" spans="1:26" x14ac:dyDescent="0.25">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row>
    <row r="355" spans="1:26" x14ac:dyDescent="0.25">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row>
    <row r="356" spans="1:26" x14ac:dyDescent="0.25">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row>
    <row r="357" spans="1:26" x14ac:dyDescent="0.25">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row>
    <row r="358" spans="1:26" x14ac:dyDescent="0.25">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row>
    <row r="359" spans="1:26" x14ac:dyDescent="0.25">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row>
    <row r="360" spans="1:26" x14ac:dyDescent="0.25">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row>
    <row r="361" spans="1:26" x14ac:dyDescent="0.25">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row>
    <row r="362" spans="1:26" x14ac:dyDescent="0.25">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row>
    <row r="363" spans="1:26" x14ac:dyDescent="0.25">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row>
    <row r="364" spans="1:26" x14ac:dyDescent="0.25">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row>
    <row r="365" spans="1:26" x14ac:dyDescent="0.25">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row>
    <row r="366" spans="1:26" x14ac:dyDescent="0.25">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row>
    <row r="367" spans="1:26" x14ac:dyDescent="0.25">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row>
    <row r="368" spans="1:26" x14ac:dyDescent="0.25">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row>
    <row r="369" spans="1:26" x14ac:dyDescent="0.25">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row>
    <row r="370" spans="1:26" x14ac:dyDescent="0.25">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row>
    <row r="371" spans="1:26" x14ac:dyDescent="0.25">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row>
    <row r="372" spans="1:26" x14ac:dyDescent="0.25">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row>
    <row r="373" spans="1:26" x14ac:dyDescent="0.25">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row>
    <row r="374" spans="1:26" x14ac:dyDescent="0.25">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row>
    <row r="375" spans="1:26" x14ac:dyDescent="0.25">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row>
    <row r="376" spans="1:26" x14ac:dyDescent="0.25">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row>
    <row r="377" spans="1:26" x14ac:dyDescent="0.25">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row>
    <row r="378" spans="1:26" x14ac:dyDescent="0.25">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row>
    <row r="379" spans="1:26" x14ac:dyDescent="0.25">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row>
    <row r="380" spans="1:26" x14ac:dyDescent="0.25">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row>
    <row r="381" spans="1:26" x14ac:dyDescent="0.25">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row>
    <row r="382" spans="1:26" x14ac:dyDescent="0.25">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row>
    <row r="383" spans="1:26" x14ac:dyDescent="0.25">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row>
    <row r="384" spans="1:26" x14ac:dyDescent="0.25">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row>
    <row r="385" spans="1:26" x14ac:dyDescent="0.25">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row>
    <row r="386" spans="1:26" x14ac:dyDescent="0.25">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row>
    <row r="387" spans="1:26" x14ac:dyDescent="0.25">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row>
    <row r="388" spans="1:26" x14ac:dyDescent="0.25">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row>
    <row r="389" spans="1:26" x14ac:dyDescent="0.25">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row>
    <row r="390" spans="1:26" x14ac:dyDescent="0.25">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row>
    <row r="391" spans="1:26" x14ac:dyDescent="0.25">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row>
    <row r="392" spans="1:26" x14ac:dyDescent="0.25">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row>
    <row r="393" spans="1:26" x14ac:dyDescent="0.25">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row>
    <row r="394" spans="1:26" x14ac:dyDescent="0.25">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row>
    <row r="395" spans="1:26" x14ac:dyDescent="0.25">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row>
    <row r="396" spans="1:26" x14ac:dyDescent="0.25">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row>
    <row r="397" spans="1:26" x14ac:dyDescent="0.25">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row>
    <row r="398" spans="1:26" x14ac:dyDescent="0.25">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row>
    <row r="399" spans="1:26" x14ac:dyDescent="0.25">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row>
    <row r="400" spans="1:26" x14ac:dyDescent="0.25">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row>
    <row r="401" spans="1:26" x14ac:dyDescent="0.25">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row>
    <row r="402" spans="1:26" x14ac:dyDescent="0.25">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row>
    <row r="403" spans="1:26" x14ac:dyDescent="0.25">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row>
    <row r="404" spans="1:26" x14ac:dyDescent="0.25">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row>
    <row r="405" spans="1:26" x14ac:dyDescent="0.25">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row>
    <row r="406" spans="1:26" x14ac:dyDescent="0.25">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row>
    <row r="407" spans="1:26" x14ac:dyDescent="0.25">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row>
    <row r="408" spans="1:26" x14ac:dyDescent="0.25">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row>
    <row r="409" spans="1:26" x14ac:dyDescent="0.25">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row>
    <row r="410" spans="1:26" x14ac:dyDescent="0.25">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row>
    <row r="411" spans="1:26" x14ac:dyDescent="0.25">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row>
    <row r="412" spans="1:26" x14ac:dyDescent="0.25">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row>
    <row r="413" spans="1:26" x14ac:dyDescent="0.25">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row>
    <row r="414" spans="1:26" x14ac:dyDescent="0.25">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row>
    <row r="415" spans="1:26" x14ac:dyDescent="0.25">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row>
    <row r="416" spans="1:26" x14ac:dyDescent="0.25">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row>
    <row r="417" spans="1:26" x14ac:dyDescent="0.25">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row>
    <row r="418" spans="1:26" x14ac:dyDescent="0.25">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row>
    <row r="419" spans="1:26" x14ac:dyDescent="0.25">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row>
    <row r="420" spans="1:26" x14ac:dyDescent="0.25">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row>
    <row r="421" spans="1:26" x14ac:dyDescent="0.25">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row>
    <row r="422" spans="1:26" x14ac:dyDescent="0.25">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row>
    <row r="423" spans="1:26" x14ac:dyDescent="0.25">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row>
    <row r="424" spans="1:26" x14ac:dyDescent="0.25">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row>
    <row r="425" spans="1:26" x14ac:dyDescent="0.25">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row>
    <row r="426" spans="1:26" x14ac:dyDescent="0.25">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row>
    <row r="427" spans="1:26" x14ac:dyDescent="0.25">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row>
    <row r="428" spans="1:26" x14ac:dyDescent="0.25">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row>
    <row r="429" spans="1:26" x14ac:dyDescent="0.25">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row>
    <row r="430" spans="1:26" x14ac:dyDescent="0.25">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row>
    <row r="431" spans="1:26" x14ac:dyDescent="0.25">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row>
    <row r="432" spans="1:26" x14ac:dyDescent="0.25">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row>
    <row r="433" spans="1:26" x14ac:dyDescent="0.25">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row>
    <row r="434" spans="1:26" x14ac:dyDescent="0.25">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row>
    <row r="435" spans="1:26" x14ac:dyDescent="0.25">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row>
    <row r="436" spans="1:26" x14ac:dyDescent="0.25">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row>
    <row r="437" spans="1:26" x14ac:dyDescent="0.25">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row>
    <row r="438" spans="1:26" x14ac:dyDescent="0.25">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row>
    <row r="439" spans="1:26" x14ac:dyDescent="0.25">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row>
    <row r="440" spans="1:26" x14ac:dyDescent="0.25">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row>
    <row r="441" spans="1:26" x14ac:dyDescent="0.25">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row>
    <row r="442" spans="1:26" x14ac:dyDescent="0.25">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row>
    <row r="443" spans="1:26" x14ac:dyDescent="0.25">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row>
    <row r="444" spans="1:26" x14ac:dyDescent="0.25">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row>
    <row r="445" spans="1:26" x14ac:dyDescent="0.25">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row>
    <row r="446" spans="1:26" x14ac:dyDescent="0.25">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row>
    <row r="447" spans="1:26" x14ac:dyDescent="0.25">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row>
    <row r="448" spans="1:26" x14ac:dyDescent="0.25">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row>
    <row r="449" spans="1:26" x14ac:dyDescent="0.25">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row>
    <row r="450" spans="1:26" x14ac:dyDescent="0.25">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row>
    <row r="451" spans="1:26" x14ac:dyDescent="0.25">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row>
    <row r="452" spans="1:26" x14ac:dyDescent="0.25">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row>
    <row r="453" spans="1:26" x14ac:dyDescent="0.25">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row>
    <row r="454" spans="1:26" x14ac:dyDescent="0.25">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row>
    <row r="455" spans="1:26" x14ac:dyDescent="0.25">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row>
    <row r="456" spans="1:26" x14ac:dyDescent="0.25">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row>
    <row r="457" spans="1:26" x14ac:dyDescent="0.25">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row>
    <row r="458" spans="1:26" x14ac:dyDescent="0.25">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row>
    <row r="459" spans="1:26" x14ac:dyDescent="0.25">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row>
    <row r="460" spans="1:26" x14ac:dyDescent="0.25">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row>
    <row r="461" spans="1:26" x14ac:dyDescent="0.25">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row>
    <row r="462" spans="1:26" x14ac:dyDescent="0.25">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row>
    <row r="463" spans="1:26" x14ac:dyDescent="0.25">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row>
    <row r="464" spans="1:26" x14ac:dyDescent="0.25">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row>
    <row r="465" spans="1:26" x14ac:dyDescent="0.25">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row>
    <row r="466" spans="1:26" x14ac:dyDescent="0.25">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row>
    <row r="467" spans="1:26" x14ac:dyDescent="0.25">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row>
    <row r="468" spans="1:26" x14ac:dyDescent="0.25">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row>
    <row r="469" spans="1:26" x14ac:dyDescent="0.25">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row>
    <row r="470" spans="1:26" x14ac:dyDescent="0.25">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row>
    <row r="471" spans="1:26" x14ac:dyDescent="0.25">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row>
    <row r="472" spans="1:26" x14ac:dyDescent="0.25">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row>
    <row r="473" spans="1:26" x14ac:dyDescent="0.25">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row>
    <row r="474" spans="1:26" x14ac:dyDescent="0.25">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row>
    <row r="475" spans="1:26" x14ac:dyDescent="0.25">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row>
    <row r="476" spans="1:26" x14ac:dyDescent="0.25">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row>
    <row r="477" spans="1:26" x14ac:dyDescent="0.25">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row>
    <row r="478" spans="1:26" x14ac:dyDescent="0.25">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row>
    <row r="479" spans="1:26" x14ac:dyDescent="0.25">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row>
    <row r="480" spans="1:26" x14ac:dyDescent="0.25">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row>
    <row r="481" spans="1:26" x14ac:dyDescent="0.25">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row>
    <row r="482" spans="1:26" x14ac:dyDescent="0.25">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row>
    <row r="483" spans="1:26" x14ac:dyDescent="0.25">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row>
    <row r="484" spans="1:26" x14ac:dyDescent="0.25">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row>
    <row r="485" spans="1:26" x14ac:dyDescent="0.25">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row>
    <row r="486" spans="1:26" x14ac:dyDescent="0.25">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row>
    <row r="487" spans="1:26" x14ac:dyDescent="0.25">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row>
    <row r="488" spans="1:26" x14ac:dyDescent="0.25">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row>
    <row r="489" spans="1:26" x14ac:dyDescent="0.25">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row>
    <row r="490" spans="1:26" x14ac:dyDescent="0.25">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row>
    <row r="491" spans="1:26" x14ac:dyDescent="0.25">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row>
    <row r="492" spans="1:26" x14ac:dyDescent="0.25">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row>
    <row r="493" spans="1:26" x14ac:dyDescent="0.25">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row>
    <row r="494" spans="1:26" x14ac:dyDescent="0.25">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row>
    <row r="495" spans="1:26" x14ac:dyDescent="0.25">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row>
    <row r="496" spans="1:26" x14ac:dyDescent="0.25">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row>
    <row r="497" spans="1:26" x14ac:dyDescent="0.25">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row>
    <row r="498" spans="1:26" x14ac:dyDescent="0.25">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row>
    <row r="499" spans="1:26" x14ac:dyDescent="0.25">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row>
    <row r="500" spans="1:26" x14ac:dyDescent="0.25">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row>
    <row r="501" spans="1:26" x14ac:dyDescent="0.25">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row>
    <row r="502" spans="1:26" x14ac:dyDescent="0.25">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row>
    <row r="503" spans="1:26" x14ac:dyDescent="0.25">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row>
    <row r="504" spans="1:26" x14ac:dyDescent="0.25">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row>
    <row r="505" spans="1:26" x14ac:dyDescent="0.25">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row>
    <row r="506" spans="1:26" x14ac:dyDescent="0.25">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row>
    <row r="507" spans="1:26" x14ac:dyDescent="0.25">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row>
    <row r="508" spans="1:26" x14ac:dyDescent="0.25">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row>
    <row r="509" spans="1:26" x14ac:dyDescent="0.25">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row>
    <row r="510" spans="1:26" x14ac:dyDescent="0.25">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row>
    <row r="511" spans="1:26" x14ac:dyDescent="0.25">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row>
    <row r="512" spans="1:26" x14ac:dyDescent="0.25">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row>
    <row r="513" spans="1:26" x14ac:dyDescent="0.25">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row>
    <row r="514" spans="1:26" x14ac:dyDescent="0.25">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row>
    <row r="515" spans="1:26" x14ac:dyDescent="0.25">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row>
    <row r="516" spans="1:26" x14ac:dyDescent="0.25">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row>
    <row r="517" spans="1:26" x14ac:dyDescent="0.25">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row>
    <row r="518" spans="1:26" x14ac:dyDescent="0.25">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row>
    <row r="519" spans="1:26" x14ac:dyDescent="0.25">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row>
    <row r="520" spans="1:26" x14ac:dyDescent="0.25">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row>
    <row r="521" spans="1:26" x14ac:dyDescent="0.25">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row>
    <row r="522" spans="1:26" x14ac:dyDescent="0.25">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row>
    <row r="523" spans="1:26" x14ac:dyDescent="0.25">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row>
    <row r="524" spans="1:26" x14ac:dyDescent="0.25">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row>
    <row r="525" spans="1:26" x14ac:dyDescent="0.25">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row>
    <row r="526" spans="1:26" x14ac:dyDescent="0.25">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row>
    <row r="527" spans="1:26" x14ac:dyDescent="0.25">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row>
    <row r="528" spans="1:26" x14ac:dyDescent="0.25">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row>
    <row r="529" spans="1:26" x14ac:dyDescent="0.25">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row>
    <row r="530" spans="1:26" x14ac:dyDescent="0.25">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row>
    <row r="531" spans="1:26" x14ac:dyDescent="0.25">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row>
    <row r="532" spans="1:26" x14ac:dyDescent="0.25">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row>
    <row r="533" spans="1:26" x14ac:dyDescent="0.25">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row>
    <row r="534" spans="1:26" x14ac:dyDescent="0.25">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row>
    <row r="535" spans="1:26" x14ac:dyDescent="0.25">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row>
    <row r="536" spans="1:26" x14ac:dyDescent="0.25">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row>
    <row r="537" spans="1:26" x14ac:dyDescent="0.25">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row>
    <row r="538" spans="1:26" x14ac:dyDescent="0.25">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row>
    <row r="539" spans="1:26" x14ac:dyDescent="0.25">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row>
    <row r="540" spans="1:26" x14ac:dyDescent="0.25">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row>
    <row r="541" spans="1:26" x14ac:dyDescent="0.25">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row>
    <row r="542" spans="1:26" x14ac:dyDescent="0.25">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row>
    <row r="543" spans="1:26" x14ac:dyDescent="0.25">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row>
    <row r="544" spans="1:26" x14ac:dyDescent="0.25">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row>
    <row r="545" spans="1:26" x14ac:dyDescent="0.25">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row>
    <row r="546" spans="1:26" x14ac:dyDescent="0.25">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row>
    <row r="547" spans="1:26" x14ac:dyDescent="0.25">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row>
    <row r="548" spans="1:26" x14ac:dyDescent="0.25">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row>
    <row r="549" spans="1:26" x14ac:dyDescent="0.25">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row>
    <row r="550" spans="1:26" x14ac:dyDescent="0.25">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row>
    <row r="551" spans="1:26" x14ac:dyDescent="0.25">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row>
    <row r="552" spans="1:26" x14ac:dyDescent="0.25">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row>
    <row r="553" spans="1:26" x14ac:dyDescent="0.25">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row>
    <row r="554" spans="1:26" x14ac:dyDescent="0.25">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row>
    <row r="555" spans="1:26" x14ac:dyDescent="0.25">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row>
    <row r="556" spans="1:26" x14ac:dyDescent="0.25">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row>
    <row r="557" spans="1:26" x14ac:dyDescent="0.25">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row>
    <row r="558" spans="1:26" x14ac:dyDescent="0.25">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row>
    <row r="559" spans="1:26" x14ac:dyDescent="0.25">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row>
    <row r="560" spans="1:26" x14ac:dyDescent="0.25">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row>
    <row r="561" spans="1:26" x14ac:dyDescent="0.25">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row>
    <row r="562" spans="1:26" x14ac:dyDescent="0.25">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row>
    <row r="563" spans="1:26" x14ac:dyDescent="0.25">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row>
    <row r="564" spans="1:26" x14ac:dyDescent="0.25">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row>
    <row r="565" spans="1:26" x14ac:dyDescent="0.25">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row>
    <row r="566" spans="1:26" x14ac:dyDescent="0.25">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row>
    <row r="567" spans="1:26" x14ac:dyDescent="0.25">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row>
    <row r="568" spans="1:26" x14ac:dyDescent="0.25">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row>
    <row r="569" spans="1:26" x14ac:dyDescent="0.25">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row>
    <row r="570" spans="1:26" x14ac:dyDescent="0.25">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row>
    <row r="571" spans="1:26" x14ac:dyDescent="0.25">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row>
    <row r="572" spans="1:26" x14ac:dyDescent="0.25">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row>
    <row r="573" spans="1:26" x14ac:dyDescent="0.25">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row>
    <row r="574" spans="1:26" x14ac:dyDescent="0.25">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row>
    <row r="575" spans="1:26" x14ac:dyDescent="0.25">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row>
    <row r="576" spans="1:26" x14ac:dyDescent="0.25">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row>
    <row r="577" spans="1:26" x14ac:dyDescent="0.25">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row>
    <row r="578" spans="1:26" x14ac:dyDescent="0.25">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row>
    <row r="579" spans="1:26" x14ac:dyDescent="0.25">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row>
    <row r="580" spans="1:26" x14ac:dyDescent="0.25">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row>
    <row r="581" spans="1:26" x14ac:dyDescent="0.25">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row>
    <row r="582" spans="1:26" x14ac:dyDescent="0.25">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row>
    <row r="583" spans="1:26" x14ac:dyDescent="0.25">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row>
    <row r="584" spans="1:26" x14ac:dyDescent="0.25">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row>
    <row r="585" spans="1:26" x14ac:dyDescent="0.25">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row>
    <row r="586" spans="1:26" x14ac:dyDescent="0.25">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row>
    <row r="587" spans="1:26" x14ac:dyDescent="0.25">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row>
    <row r="588" spans="1:26" x14ac:dyDescent="0.25">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row>
    <row r="589" spans="1:26" x14ac:dyDescent="0.25">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row>
    <row r="590" spans="1:26" x14ac:dyDescent="0.25">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row>
    <row r="591" spans="1:26" x14ac:dyDescent="0.25">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row>
    <row r="592" spans="1:26" x14ac:dyDescent="0.25">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row>
    <row r="593" spans="1:26" x14ac:dyDescent="0.25">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row>
    <row r="594" spans="1:26" x14ac:dyDescent="0.25">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row>
    <row r="595" spans="1:26" x14ac:dyDescent="0.25">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row>
    <row r="596" spans="1:26" x14ac:dyDescent="0.25">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row>
    <row r="597" spans="1:26" x14ac:dyDescent="0.25">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row>
    <row r="598" spans="1:26" x14ac:dyDescent="0.25">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row>
    <row r="599" spans="1:26" x14ac:dyDescent="0.25">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row>
    <row r="600" spans="1:26" x14ac:dyDescent="0.25">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row>
    <row r="601" spans="1:26" x14ac:dyDescent="0.25">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row>
    <row r="602" spans="1:26" x14ac:dyDescent="0.25">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row>
    <row r="603" spans="1:26" x14ac:dyDescent="0.25">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row>
    <row r="604" spans="1:26" x14ac:dyDescent="0.25">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row>
    <row r="605" spans="1:26" x14ac:dyDescent="0.25">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row>
    <row r="606" spans="1:26" x14ac:dyDescent="0.25">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row>
    <row r="607" spans="1:26" x14ac:dyDescent="0.25">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row>
    <row r="608" spans="1:26" x14ac:dyDescent="0.25">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row>
    <row r="609" spans="1:26" x14ac:dyDescent="0.25">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row>
    <row r="610" spans="1:26" x14ac:dyDescent="0.25">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row>
    <row r="611" spans="1:26" x14ac:dyDescent="0.25">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row>
    <row r="612" spans="1:26" x14ac:dyDescent="0.25">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row>
    <row r="613" spans="1:26" x14ac:dyDescent="0.25">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row>
    <row r="614" spans="1:26" x14ac:dyDescent="0.25">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row>
    <row r="615" spans="1:26" x14ac:dyDescent="0.25">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row>
    <row r="616" spans="1:26" x14ac:dyDescent="0.25">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row>
    <row r="617" spans="1:26" x14ac:dyDescent="0.25">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row>
    <row r="618" spans="1:26" x14ac:dyDescent="0.25">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row>
    <row r="619" spans="1:26" x14ac:dyDescent="0.25">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row>
    <row r="620" spans="1:26" x14ac:dyDescent="0.25">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row>
    <row r="621" spans="1:26" x14ac:dyDescent="0.25">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row>
    <row r="622" spans="1:26" x14ac:dyDescent="0.25">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row>
    <row r="623" spans="1:26" x14ac:dyDescent="0.25">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row>
    <row r="624" spans="1:26" x14ac:dyDescent="0.25">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row>
    <row r="625" spans="1:26" x14ac:dyDescent="0.25">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row>
    <row r="626" spans="1:26" x14ac:dyDescent="0.25">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row>
    <row r="627" spans="1:26" x14ac:dyDescent="0.25">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row>
    <row r="628" spans="1:26" x14ac:dyDescent="0.25">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row>
    <row r="629" spans="1:26" x14ac:dyDescent="0.25">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row>
    <row r="630" spans="1:26" x14ac:dyDescent="0.25">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row>
    <row r="631" spans="1:26" x14ac:dyDescent="0.25">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row>
    <row r="632" spans="1:26" x14ac:dyDescent="0.25">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row>
    <row r="633" spans="1:26" x14ac:dyDescent="0.25">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row>
    <row r="634" spans="1:26" x14ac:dyDescent="0.25">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row>
    <row r="635" spans="1:26" x14ac:dyDescent="0.25">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row>
    <row r="636" spans="1:26" x14ac:dyDescent="0.25">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row>
    <row r="637" spans="1:26" x14ac:dyDescent="0.25">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row>
    <row r="638" spans="1:26" x14ac:dyDescent="0.25">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row>
    <row r="639" spans="1:26" x14ac:dyDescent="0.25">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row>
    <row r="640" spans="1:26" x14ac:dyDescent="0.25">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row>
    <row r="641" spans="1:26" x14ac:dyDescent="0.25">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row>
    <row r="642" spans="1:26" x14ac:dyDescent="0.25">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row>
    <row r="643" spans="1:26" x14ac:dyDescent="0.25">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row>
    <row r="644" spans="1:26" x14ac:dyDescent="0.25">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row>
    <row r="645" spans="1:26" x14ac:dyDescent="0.25">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row>
    <row r="646" spans="1:26" x14ac:dyDescent="0.25">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row>
    <row r="647" spans="1:26" x14ac:dyDescent="0.25">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row>
    <row r="648" spans="1:26" x14ac:dyDescent="0.25">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row>
    <row r="649" spans="1:26" x14ac:dyDescent="0.25">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row>
    <row r="650" spans="1:26" x14ac:dyDescent="0.25">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row>
    <row r="651" spans="1:26" x14ac:dyDescent="0.25">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row>
    <row r="652" spans="1:26" x14ac:dyDescent="0.25">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row>
    <row r="653" spans="1:26" x14ac:dyDescent="0.25">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row>
    <row r="654" spans="1:26" x14ac:dyDescent="0.25">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row>
    <row r="655" spans="1:26" x14ac:dyDescent="0.25">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row>
    <row r="656" spans="1:26" x14ac:dyDescent="0.25">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row>
    <row r="657" spans="1:26" x14ac:dyDescent="0.25">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row>
    <row r="658" spans="1:26" x14ac:dyDescent="0.25">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row>
    <row r="659" spans="1:26" x14ac:dyDescent="0.25">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row>
    <row r="660" spans="1:26" x14ac:dyDescent="0.25">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row>
    <row r="661" spans="1:26" x14ac:dyDescent="0.25">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row>
    <row r="662" spans="1:26" x14ac:dyDescent="0.25">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row>
    <row r="663" spans="1:26" x14ac:dyDescent="0.25">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row>
    <row r="664" spans="1:26" x14ac:dyDescent="0.25">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row>
    <row r="665" spans="1:26" x14ac:dyDescent="0.25">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row>
    <row r="666" spans="1:26" x14ac:dyDescent="0.25">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row>
    <row r="667" spans="1:26" x14ac:dyDescent="0.25">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row>
    <row r="668" spans="1:26" x14ac:dyDescent="0.25">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row>
    <row r="669" spans="1:26" x14ac:dyDescent="0.25">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row>
    <row r="670" spans="1:26" x14ac:dyDescent="0.25">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row>
    <row r="671" spans="1:26" x14ac:dyDescent="0.25">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row>
    <row r="672" spans="1:26" x14ac:dyDescent="0.25">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row>
    <row r="673" spans="1:26" x14ac:dyDescent="0.25">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row>
    <row r="674" spans="1:26" x14ac:dyDescent="0.25">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row>
    <row r="675" spans="1:26" x14ac:dyDescent="0.25">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row>
    <row r="676" spans="1:26" x14ac:dyDescent="0.25">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row>
    <row r="677" spans="1:26" x14ac:dyDescent="0.25">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row>
    <row r="678" spans="1:26" x14ac:dyDescent="0.25">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row>
    <row r="679" spans="1:26" x14ac:dyDescent="0.25">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row>
    <row r="680" spans="1:26" x14ac:dyDescent="0.25">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row>
    <row r="681" spans="1:26" x14ac:dyDescent="0.25">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row>
    <row r="682" spans="1:26" x14ac:dyDescent="0.25">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row>
    <row r="683" spans="1:26" x14ac:dyDescent="0.25">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row>
    <row r="684" spans="1:26" x14ac:dyDescent="0.25">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row>
    <row r="685" spans="1:26" x14ac:dyDescent="0.25">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row>
    <row r="686" spans="1:26" x14ac:dyDescent="0.25">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row>
    <row r="687" spans="1:26" x14ac:dyDescent="0.25">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row>
    <row r="688" spans="1:26" x14ac:dyDescent="0.25">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row>
    <row r="689" spans="1:26" x14ac:dyDescent="0.25">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row>
    <row r="690" spans="1:26" x14ac:dyDescent="0.25">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row>
    <row r="691" spans="1:26" x14ac:dyDescent="0.25">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row>
    <row r="692" spans="1:26" x14ac:dyDescent="0.25">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row>
    <row r="693" spans="1:26" x14ac:dyDescent="0.25">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row>
    <row r="694" spans="1:26" x14ac:dyDescent="0.25">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row>
    <row r="695" spans="1:26" x14ac:dyDescent="0.25">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row>
    <row r="696" spans="1:26" x14ac:dyDescent="0.25">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row>
    <row r="697" spans="1:26" x14ac:dyDescent="0.25">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row>
    <row r="698" spans="1:26" x14ac:dyDescent="0.25">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row>
    <row r="699" spans="1:26" x14ac:dyDescent="0.25">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row>
    <row r="700" spans="1:26" x14ac:dyDescent="0.25">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row>
    <row r="701" spans="1:26" x14ac:dyDescent="0.25">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row>
    <row r="702" spans="1:26" x14ac:dyDescent="0.25">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row>
    <row r="703" spans="1:26" x14ac:dyDescent="0.25">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row>
    <row r="704" spans="1:26" x14ac:dyDescent="0.25">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row>
    <row r="705" spans="1:26" x14ac:dyDescent="0.25">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row>
    <row r="706" spans="1:26" x14ac:dyDescent="0.25">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row>
    <row r="707" spans="1:26" x14ac:dyDescent="0.25">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row>
    <row r="708" spans="1:26" x14ac:dyDescent="0.25">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row>
    <row r="709" spans="1:26" x14ac:dyDescent="0.25">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row>
    <row r="710" spans="1:26" x14ac:dyDescent="0.25">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row>
    <row r="711" spans="1:26" x14ac:dyDescent="0.25">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row>
    <row r="712" spans="1:26" x14ac:dyDescent="0.25">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row>
    <row r="713" spans="1:26" x14ac:dyDescent="0.25">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row>
    <row r="714" spans="1:26" x14ac:dyDescent="0.25">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row>
    <row r="715" spans="1:26" x14ac:dyDescent="0.25">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row>
    <row r="716" spans="1:26" x14ac:dyDescent="0.25">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row>
    <row r="717" spans="1:26" x14ac:dyDescent="0.25">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row>
    <row r="718" spans="1:26" x14ac:dyDescent="0.25">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row>
    <row r="719" spans="1:26" x14ac:dyDescent="0.25">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row>
    <row r="720" spans="1:26" x14ac:dyDescent="0.25">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row>
    <row r="721" spans="1:26" x14ac:dyDescent="0.25">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row>
    <row r="722" spans="1:26" x14ac:dyDescent="0.25">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row>
    <row r="723" spans="1:26" x14ac:dyDescent="0.25">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row>
    <row r="724" spans="1:26" x14ac:dyDescent="0.25">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row>
    <row r="725" spans="1:26" x14ac:dyDescent="0.25">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row>
    <row r="726" spans="1:26" x14ac:dyDescent="0.25">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row>
    <row r="727" spans="1:26" x14ac:dyDescent="0.25">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row>
    <row r="728" spans="1:26" x14ac:dyDescent="0.25">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row>
    <row r="729" spans="1:26" x14ac:dyDescent="0.25">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row>
    <row r="730" spans="1:26" x14ac:dyDescent="0.25">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row>
    <row r="731" spans="1:26" x14ac:dyDescent="0.25">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row>
    <row r="732" spans="1:26" x14ac:dyDescent="0.25">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row>
    <row r="733" spans="1:26" x14ac:dyDescent="0.25">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row>
    <row r="734" spans="1:26" x14ac:dyDescent="0.25">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row>
    <row r="735" spans="1:26" x14ac:dyDescent="0.25">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row>
    <row r="736" spans="1:26" x14ac:dyDescent="0.25">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row>
    <row r="737" spans="1:26" x14ac:dyDescent="0.25">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row>
    <row r="738" spans="1:26" x14ac:dyDescent="0.25">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row>
    <row r="739" spans="1:26" x14ac:dyDescent="0.25">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row>
    <row r="740" spans="1:26" x14ac:dyDescent="0.25">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row>
    <row r="741" spans="1:26" x14ac:dyDescent="0.25">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row>
    <row r="742" spans="1:26" x14ac:dyDescent="0.25">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row>
    <row r="743" spans="1:26" x14ac:dyDescent="0.25">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row>
    <row r="744" spans="1:26" x14ac:dyDescent="0.25">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row>
    <row r="745" spans="1:26" x14ac:dyDescent="0.25">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row>
    <row r="746" spans="1:26" x14ac:dyDescent="0.25">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row>
    <row r="747" spans="1:26" x14ac:dyDescent="0.25">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row>
    <row r="748" spans="1:26" x14ac:dyDescent="0.25">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row>
    <row r="749" spans="1:26" x14ac:dyDescent="0.25">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row>
    <row r="750" spans="1:26" x14ac:dyDescent="0.25">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row>
    <row r="751" spans="1:26" x14ac:dyDescent="0.25">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row>
    <row r="752" spans="1:26" x14ac:dyDescent="0.25">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row>
    <row r="753" spans="1:26" x14ac:dyDescent="0.25">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row>
    <row r="754" spans="1:26" x14ac:dyDescent="0.25">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row>
    <row r="755" spans="1:26" x14ac:dyDescent="0.25">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row>
    <row r="756" spans="1:26" x14ac:dyDescent="0.25">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row>
    <row r="757" spans="1:26" x14ac:dyDescent="0.25">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row>
    <row r="758" spans="1:26" x14ac:dyDescent="0.25">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row>
    <row r="759" spans="1:26" x14ac:dyDescent="0.25">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row>
    <row r="760" spans="1:26" x14ac:dyDescent="0.25">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row>
    <row r="761" spans="1:26" x14ac:dyDescent="0.25">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row>
    <row r="762" spans="1:26" x14ac:dyDescent="0.25">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row>
    <row r="763" spans="1:26" x14ac:dyDescent="0.25">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row>
    <row r="764" spans="1:26" x14ac:dyDescent="0.25">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row>
    <row r="765" spans="1:26" x14ac:dyDescent="0.25">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row>
    <row r="766" spans="1:26" x14ac:dyDescent="0.25">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row>
    <row r="767" spans="1:26" x14ac:dyDescent="0.25">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row>
    <row r="768" spans="1:26" x14ac:dyDescent="0.25">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row>
    <row r="769" spans="1:26" x14ac:dyDescent="0.25">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row>
    <row r="770" spans="1:26" x14ac:dyDescent="0.25">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row>
    <row r="771" spans="1:26" x14ac:dyDescent="0.25">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row>
    <row r="772" spans="1:26" x14ac:dyDescent="0.25">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row>
    <row r="773" spans="1:26" x14ac:dyDescent="0.25">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row>
    <row r="774" spans="1:26" x14ac:dyDescent="0.25">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row>
    <row r="775" spans="1:26" x14ac:dyDescent="0.25">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row>
    <row r="776" spans="1:26" x14ac:dyDescent="0.25">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row>
    <row r="777" spans="1:26" x14ac:dyDescent="0.25">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row>
    <row r="778" spans="1:26" x14ac:dyDescent="0.25">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row>
    <row r="779" spans="1:26" x14ac:dyDescent="0.25">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row>
    <row r="780" spans="1:26" x14ac:dyDescent="0.25">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row>
    <row r="781" spans="1:26" x14ac:dyDescent="0.25">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row>
    <row r="782" spans="1:26" x14ac:dyDescent="0.25">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row>
    <row r="783" spans="1:26" x14ac:dyDescent="0.25">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row>
    <row r="784" spans="1:26" x14ac:dyDescent="0.25">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row>
    <row r="785" spans="1:26" x14ac:dyDescent="0.25">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row>
    <row r="786" spans="1:26" x14ac:dyDescent="0.25">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row>
    <row r="787" spans="1:26" x14ac:dyDescent="0.25">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row>
    <row r="788" spans="1:26" x14ac:dyDescent="0.25">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row>
    <row r="789" spans="1:26" x14ac:dyDescent="0.25">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row>
    <row r="790" spans="1:26" x14ac:dyDescent="0.25">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row>
    <row r="791" spans="1:26" x14ac:dyDescent="0.25">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row>
    <row r="792" spans="1:26" x14ac:dyDescent="0.25">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row>
    <row r="793" spans="1:26" x14ac:dyDescent="0.25">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row>
    <row r="794" spans="1:26" x14ac:dyDescent="0.25">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row>
    <row r="795" spans="1:26" x14ac:dyDescent="0.25">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row>
    <row r="796" spans="1:26" x14ac:dyDescent="0.25">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row>
    <row r="797" spans="1:26" x14ac:dyDescent="0.25">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row>
    <row r="798" spans="1:26" x14ac:dyDescent="0.25">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row>
    <row r="799" spans="1:26" x14ac:dyDescent="0.25">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row>
    <row r="800" spans="1:26" x14ac:dyDescent="0.25">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row>
    <row r="801" spans="1:26" x14ac:dyDescent="0.25">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row>
    <row r="802" spans="1:26" x14ac:dyDescent="0.25">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row>
    <row r="803" spans="1:26" x14ac:dyDescent="0.25">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row>
    <row r="804" spans="1:26" x14ac:dyDescent="0.25">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row>
    <row r="805" spans="1:26" x14ac:dyDescent="0.25">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row>
    <row r="806" spans="1:26" x14ac:dyDescent="0.25">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row>
    <row r="807" spans="1:26" x14ac:dyDescent="0.25">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row>
    <row r="808" spans="1:26" x14ac:dyDescent="0.25">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row>
    <row r="809" spans="1:26" x14ac:dyDescent="0.25">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row>
    <row r="810" spans="1:26" x14ac:dyDescent="0.25">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row>
    <row r="811" spans="1:26" x14ac:dyDescent="0.25">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row>
    <row r="812" spans="1:26" x14ac:dyDescent="0.25">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row>
    <row r="813" spans="1:26" x14ac:dyDescent="0.25">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row>
    <row r="814" spans="1:26" x14ac:dyDescent="0.25">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row>
    <row r="815" spans="1:26" x14ac:dyDescent="0.25">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row>
    <row r="816" spans="1:26" x14ac:dyDescent="0.25">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row>
    <row r="817" spans="1:26" x14ac:dyDescent="0.25">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row>
    <row r="818" spans="1:26" x14ac:dyDescent="0.25">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row>
    <row r="819" spans="1:26" x14ac:dyDescent="0.25">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row>
    <row r="820" spans="1:26" x14ac:dyDescent="0.25">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row>
    <row r="821" spans="1:26" x14ac:dyDescent="0.25">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row>
    <row r="822" spans="1:26" x14ac:dyDescent="0.25">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row>
    <row r="823" spans="1:26" x14ac:dyDescent="0.25">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row>
    <row r="824" spans="1:26" x14ac:dyDescent="0.25">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row>
    <row r="825" spans="1:26" x14ac:dyDescent="0.25">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row>
    <row r="826" spans="1:26" x14ac:dyDescent="0.25">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row>
    <row r="827" spans="1:26" x14ac:dyDescent="0.25">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row>
    <row r="828" spans="1:26" x14ac:dyDescent="0.25">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row>
    <row r="829" spans="1:26" x14ac:dyDescent="0.25">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row>
    <row r="830" spans="1:26" x14ac:dyDescent="0.25">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row>
    <row r="831" spans="1:26" x14ac:dyDescent="0.25">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row>
    <row r="832" spans="1:26" x14ac:dyDescent="0.25">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row>
    <row r="833" spans="1:26" x14ac:dyDescent="0.25">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row>
    <row r="834" spans="1:26" x14ac:dyDescent="0.25">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row>
    <row r="835" spans="1:26" x14ac:dyDescent="0.25">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row>
    <row r="836" spans="1:26" x14ac:dyDescent="0.25">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row>
    <row r="837" spans="1:26" x14ac:dyDescent="0.25">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row>
    <row r="838" spans="1:26" x14ac:dyDescent="0.25">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row>
    <row r="839" spans="1:26" x14ac:dyDescent="0.25">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row>
    <row r="840" spans="1:26" x14ac:dyDescent="0.25">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row>
    <row r="841" spans="1:26" x14ac:dyDescent="0.25">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row>
    <row r="842" spans="1:26" x14ac:dyDescent="0.25">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row>
    <row r="843" spans="1:26" x14ac:dyDescent="0.25">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row>
    <row r="844" spans="1:26" x14ac:dyDescent="0.25">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row>
    <row r="845" spans="1:26" x14ac:dyDescent="0.25">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row>
    <row r="846" spans="1:26" x14ac:dyDescent="0.25">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row>
    <row r="847" spans="1:26" x14ac:dyDescent="0.25">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row>
    <row r="848" spans="1:26" x14ac:dyDescent="0.25">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row>
    <row r="849" spans="1:26" x14ac:dyDescent="0.25">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row>
    <row r="850" spans="1:26" x14ac:dyDescent="0.25">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row>
    <row r="851" spans="1:26" x14ac:dyDescent="0.25">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row>
    <row r="852" spans="1:26" x14ac:dyDescent="0.25">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row>
    <row r="853" spans="1:26" x14ac:dyDescent="0.25">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row>
    <row r="854" spans="1:26" x14ac:dyDescent="0.25">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row>
    <row r="855" spans="1:26" x14ac:dyDescent="0.25">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row>
    <row r="856" spans="1:26" x14ac:dyDescent="0.25">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row>
    <row r="857" spans="1:26" x14ac:dyDescent="0.25">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row>
    <row r="858" spans="1:26" x14ac:dyDescent="0.25">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row>
    <row r="859" spans="1:26" x14ac:dyDescent="0.25">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row>
    <row r="860" spans="1:26" x14ac:dyDescent="0.25">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row>
    <row r="861" spans="1:26" x14ac:dyDescent="0.25">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row>
    <row r="862" spans="1:26" x14ac:dyDescent="0.25">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row>
    <row r="863" spans="1:26" x14ac:dyDescent="0.25">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row>
    <row r="864" spans="1:26" x14ac:dyDescent="0.25">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row>
    <row r="865" spans="1:26" x14ac:dyDescent="0.25">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row>
    <row r="866" spans="1:26" x14ac:dyDescent="0.25">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row>
    <row r="867" spans="1:26" x14ac:dyDescent="0.25">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row>
    <row r="868" spans="1:26" x14ac:dyDescent="0.25">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row>
    <row r="869" spans="1:26" x14ac:dyDescent="0.25">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row>
    <row r="870" spans="1:26" x14ac:dyDescent="0.25">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row>
    <row r="871" spans="1:26" x14ac:dyDescent="0.25">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row>
    <row r="872" spans="1:26" x14ac:dyDescent="0.25">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row>
    <row r="873" spans="1:26" x14ac:dyDescent="0.25">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row>
    <row r="874" spans="1:26" x14ac:dyDescent="0.25">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row>
    <row r="875" spans="1:26" x14ac:dyDescent="0.25">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row>
    <row r="876" spans="1:26" x14ac:dyDescent="0.25">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row>
    <row r="877" spans="1:26" x14ac:dyDescent="0.25">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row>
    <row r="878" spans="1:26" x14ac:dyDescent="0.25">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row>
    <row r="879" spans="1:26" x14ac:dyDescent="0.25">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row>
    <row r="880" spans="1:26" x14ac:dyDescent="0.25">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row>
    <row r="881" spans="1:26" x14ac:dyDescent="0.25">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row>
    <row r="882" spans="1:26" x14ac:dyDescent="0.25">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row>
    <row r="883" spans="1:26" x14ac:dyDescent="0.25">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row>
    <row r="884" spans="1:26" x14ac:dyDescent="0.25">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row>
    <row r="885" spans="1:26" x14ac:dyDescent="0.25">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row>
    <row r="886" spans="1:26" x14ac:dyDescent="0.25">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row>
    <row r="887" spans="1:26" x14ac:dyDescent="0.25">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row>
    <row r="888" spans="1:26" x14ac:dyDescent="0.25">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row>
    <row r="889" spans="1:26" x14ac:dyDescent="0.25">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row>
    <row r="890" spans="1:26" x14ac:dyDescent="0.25">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row>
    <row r="891" spans="1:26" x14ac:dyDescent="0.25">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row>
    <row r="892" spans="1:26" x14ac:dyDescent="0.25">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row>
    <row r="893" spans="1:26" x14ac:dyDescent="0.25">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row>
    <row r="894" spans="1:26" x14ac:dyDescent="0.25">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row>
    <row r="895" spans="1:26" x14ac:dyDescent="0.25">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row>
    <row r="896" spans="1:26" x14ac:dyDescent="0.25">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row>
    <row r="897" spans="1:26" x14ac:dyDescent="0.25">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row>
    <row r="898" spans="1:26" x14ac:dyDescent="0.25">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row>
    <row r="899" spans="1:26" x14ac:dyDescent="0.25">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row>
    <row r="900" spans="1:26" x14ac:dyDescent="0.25">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row>
    <row r="901" spans="1:26" x14ac:dyDescent="0.25">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row>
    <row r="902" spans="1:26" x14ac:dyDescent="0.25">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row>
    <row r="903" spans="1:26" x14ac:dyDescent="0.25">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row>
    <row r="904" spans="1:26" x14ac:dyDescent="0.25">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row>
    <row r="905" spans="1:26" x14ac:dyDescent="0.25">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row>
    <row r="906" spans="1:26" x14ac:dyDescent="0.25">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row>
    <row r="907" spans="1:26" x14ac:dyDescent="0.25">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row>
    <row r="908" spans="1:26" x14ac:dyDescent="0.25">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row>
    <row r="909" spans="1:26" x14ac:dyDescent="0.25">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row>
    <row r="910" spans="1:26" x14ac:dyDescent="0.25">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row>
    <row r="911" spans="1:26" x14ac:dyDescent="0.25">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row>
    <row r="912" spans="1:26" x14ac:dyDescent="0.25">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row>
    <row r="913" spans="1:26" x14ac:dyDescent="0.25">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row>
    <row r="914" spans="1:26" x14ac:dyDescent="0.25">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row>
    <row r="915" spans="1:26" x14ac:dyDescent="0.25">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row>
    <row r="916" spans="1:26" x14ac:dyDescent="0.25">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row>
    <row r="917" spans="1:26" x14ac:dyDescent="0.25">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row>
    <row r="918" spans="1:26" x14ac:dyDescent="0.25">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row>
    <row r="919" spans="1:26" x14ac:dyDescent="0.25">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row>
    <row r="920" spans="1:26" x14ac:dyDescent="0.25">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row>
    <row r="921" spans="1:26" x14ac:dyDescent="0.25">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row>
    <row r="922" spans="1:26" x14ac:dyDescent="0.25">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row>
    <row r="923" spans="1:26" x14ac:dyDescent="0.25">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row>
    <row r="924" spans="1:26" x14ac:dyDescent="0.25">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row>
    <row r="925" spans="1:26" x14ac:dyDescent="0.25">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row>
    <row r="926" spans="1:26" x14ac:dyDescent="0.25">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row>
    <row r="927" spans="1:26" x14ac:dyDescent="0.25">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row>
    <row r="928" spans="1:26" x14ac:dyDescent="0.25">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row>
    <row r="929" spans="1:26" x14ac:dyDescent="0.25">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row>
    <row r="930" spans="1:26" x14ac:dyDescent="0.25">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row>
    <row r="931" spans="1:26" x14ac:dyDescent="0.25">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row>
    <row r="932" spans="1:26" x14ac:dyDescent="0.25">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row>
    <row r="933" spans="1:26" x14ac:dyDescent="0.25">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row>
    <row r="934" spans="1:26" x14ac:dyDescent="0.25">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row>
    <row r="935" spans="1:26" x14ac:dyDescent="0.25">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row>
    <row r="936" spans="1:26" x14ac:dyDescent="0.25">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row>
    <row r="937" spans="1:26" x14ac:dyDescent="0.25">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row>
    <row r="938" spans="1:26" x14ac:dyDescent="0.25">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row>
    <row r="939" spans="1:26" x14ac:dyDescent="0.25">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row>
    <row r="940" spans="1:26" x14ac:dyDescent="0.25">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row>
    <row r="941" spans="1:26" x14ac:dyDescent="0.25">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row>
    <row r="942" spans="1:26" x14ac:dyDescent="0.25">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row>
    <row r="943" spans="1:26" x14ac:dyDescent="0.25">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row>
    <row r="944" spans="1:26" x14ac:dyDescent="0.25">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row>
    <row r="945" spans="1:26" x14ac:dyDescent="0.25">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row>
    <row r="946" spans="1:26" x14ac:dyDescent="0.25">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row>
    <row r="947" spans="1:26" x14ac:dyDescent="0.25">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row>
    <row r="948" spans="1:26" x14ac:dyDescent="0.25">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row>
    <row r="949" spans="1:26" x14ac:dyDescent="0.25">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row>
    <row r="950" spans="1:26" x14ac:dyDescent="0.25">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row>
    <row r="951" spans="1:26" x14ac:dyDescent="0.25">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c r="Z951" s="15"/>
    </row>
    <row r="952" spans="1:26" x14ac:dyDescent="0.25">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c r="Z952" s="15"/>
    </row>
    <row r="953" spans="1:26" x14ac:dyDescent="0.25">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c r="Z953" s="15"/>
    </row>
    <row r="954" spans="1:26" x14ac:dyDescent="0.25">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c r="Z954" s="15"/>
    </row>
    <row r="955" spans="1:26" x14ac:dyDescent="0.25">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c r="Z955" s="15"/>
    </row>
    <row r="956" spans="1:26" x14ac:dyDescent="0.25">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c r="Z956" s="15"/>
    </row>
    <row r="957" spans="1:26" x14ac:dyDescent="0.25">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c r="Z957" s="15"/>
    </row>
    <row r="958" spans="1:26" x14ac:dyDescent="0.25">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c r="Z958" s="15"/>
    </row>
    <row r="959" spans="1:26" x14ac:dyDescent="0.25">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c r="Z959" s="15"/>
    </row>
    <row r="960" spans="1:26" x14ac:dyDescent="0.25">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c r="Z960" s="15"/>
    </row>
    <row r="961" spans="1:26" x14ac:dyDescent="0.25">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c r="Z961" s="15"/>
    </row>
    <row r="962" spans="1:26" x14ac:dyDescent="0.25">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c r="Z962" s="15"/>
    </row>
    <row r="963" spans="1:26" x14ac:dyDescent="0.25">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c r="Z963" s="15"/>
    </row>
    <row r="964" spans="1:26" x14ac:dyDescent="0.25">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c r="Z964" s="15"/>
    </row>
    <row r="965" spans="1:26" x14ac:dyDescent="0.25">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c r="Z965" s="15"/>
    </row>
    <row r="966" spans="1:26" x14ac:dyDescent="0.25">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c r="Z966" s="15"/>
    </row>
    <row r="967" spans="1:26" x14ac:dyDescent="0.25">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c r="Z967" s="15"/>
    </row>
    <row r="968" spans="1:26" x14ac:dyDescent="0.25">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row>
    <row r="969" spans="1:26" x14ac:dyDescent="0.25">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c r="Z969" s="15"/>
    </row>
    <row r="970" spans="1:26" x14ac:dyDescent="0.25">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c r="Z970" s="15"/>
    </row>
    <row r="971" spans="1:26" x14ac:dyDescent="0.25">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c r="Z971" s="15"/>
    </row>
    <row r="972" spans="1:26" x14ac:dyDescent="0.25">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c r="Z972" s="15"/>
    </row>
    <row r="973" spans="1:26" x14ac:dyDescent="0.25">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c r="Z973" s="15"/>
    </row>
    <row r="974" spans="1:26" x14ac:dyDescent="0.25">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c r="Z974" s="15"/>
    </row>
    <row r="975" spans="1:26" x14ac:dyDescent="0.25">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c r="Z975" s="15"/>
    </row>
    <row r="976" spans="1:26" x14ac:dyDescent="0.25">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c r="Z976" s="15"/>
    </row>
    <row r="977" spans="1:26" x14ac:dyDescent="0.25">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c r="Z977" s="15"/>
    </row>
    <row r="978" spans="1:26" x14ac:dyDescent="0.25">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c r="Z978" s="15"/>
    </row>
    <row r="979" spans="1:26" x14ac:dyDescent="0.25">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c r="Z979" s="15"/>
    </row>
    <row r="980" spans="1:26" x14ac:dyDescent="0.25">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c r="Z980" s="15"/>
    </row>
    <row r="981" spans="1:26" x14ac:dyDescent="0.25">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c r="Z981" s="15"/>
    </row>
    <row r="982" spans="1:26" x14ac:dyDescent="0.25">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c r="Z982" s="15"/>
    </row>
    <row r="983" spans="1:26" x14ac:dyDescent="0.25">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c r="Z983" s="15"/>
    </row>
    <row r="984" spans="1:26" x14ac:dyDescent="0.25">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c r="Z984" s="15"/>
    </row>
    <row r="985" spans="1:26" x14ac:dyDescent="0.25">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c r="Z985" s="15"/>
    </row>
    <row r="986" spans="1:26" x14ac:dyDescent="0.25">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c r="Z986" s="15"/>
    </row>
    <row r="987" spans="1:26" x14ac:dyDescent="0.25">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c r="Z987" s="15"/>
    </row>
    <row r="988" spans="1:26" x14ac:dyDescent="0.25">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c r="Z988" s="15"/>
    </row>
    <row r="989" spans="1:26" x14ac:dyDescent="0.25">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c r="Z989" s="15"/>
    </row>
    <row r="990" spans="1:26" x14ac:dyDescent="0.25">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c r="Z990" s="15"/>
    </row>
    <row r="991" spans="1:26" x14ac:dyDescent="0.25">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c r="Z991" s="15"/>
    </row>
    <row r="992" spans="1:26" x14ac:dyDescent="0.25">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c r="Z992" s="15"/>
    </row>
    <row r="993" spans="1:26" x14ac:dyDescent="0.25">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c r="Z993" s="15"/>
    </row>
    <row r="994" spans="1:26" x14ac:dyDescent="0.25">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c r="Z994" s="15"/>
    </row>
    <row r="995" spans="1:26" x14ac:dyDescent="0.25">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c r="Z995" s="15"/>
    </row>
    <row r="996" spans="1:26" x14ac:dyDescent="0.25">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c r="Z996" s="15"/>
    </row>
    <row r="997" spans="1:26" x14ac:dyDescent="0.25">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c r="Z997" s="15"/>
    </row>
    <row r="998" spans="1:26" x14ac:dyDescent="0.25">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c r="Z998" s="15"/>
    </row>
    <row r="999" spans="1:26" x14ac:dyDescent="0.25">
      <c r="A999" s="15"/>
      <c r="B999" s="15"/>
      <c r="C999" s="15"/>
      <c r="D999" s="15"/>
      <c r="E999" s="15"/>
      <c r="F999" s="15"/>
      <c r="G999" s="15"/>
      <c r="H999" s="15"/>
      <c r="I999" s="15"/>
      <c r="J999" s="15"/>
      <c r="K999" s="15"/>
      <c r="L999" s="15"/>
      <c r="M999" s="15"/>
      <c r="N999" s="15"/>
      <c r="O999" s="15"/>
      <c r="P999" s="15"/>
      <c r="Q999" s="15"/>
      <c r="R999" s="15"/>
      <c r="S999" s="15"/>
      <c r="T999" s="15"/>
      <c r="U999" s="15"/>
      <c r="V999" s="15"/>
      <c r="W999" s="15"/>
      <c r="X999" s="15"/>
      <c r="Y999" s="15"/>
      <c r="Z999" s="15"/>
    </row>
    <row r="1000" spans="1:26" x14ac:dyDescent="0.25">
      <c r="A1000" s="15"/>
      <c r="B1000" s="15"/>
      <c r="C1000" s="15"/>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c r="Z1000" s="15"/>
    </row>
  </sheetData>
  <mergeCells count="1">
    <mergeCell ref="G1:M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Z1000"/>
  <sheetViews>
    <sheetView showGridLines="0" tabSelected="1" topLeftCell="A11" workbookViewId="0">
      <selection activeCell="E17" sqref="E17"/>
    </sheetView>
  </sheetViews>
  <sheetFormatPr defaultColWidth="15.140625" defaultRowHeight="15" customHeight="1" x14ac:dyDescent="0.25"/>
  <cols>
    <col min="1" max="1" width="10.85546875" customWidth="1"/>
    <col min="2" max="2" width="16.42578125" customWidth="1"/>
    <col min="3" max="3" width="12.28515625" customWidth="1"/>
    <col min="4" max="4" width="18.42578125" customWidth="1"/>
    <col min="5" max="5" width="39.28515625" customWidth="1"/>
    <col min="6" max="6" width="19.7109375" customWidth="1"/>
    <col min="7" max="7" width="46.42578125" customWidth="1"/>
    <col min="8" max="8" width="10.42578125" customWidth="1"/>
    <col min="9" max="9" width="16.42578125" style="46" customWidth="1"/>
    <col min="10" max="10" width="16.7109375" customWidth="1"/>
    <col min="11" max="11" width="35" style="53" customWidth="1"/>
    <col min="12" max="20" width="7" customWidth="1"/>
    <col min="21" max="21" width="6.42578125" customWidth="1"/>
    <col min="22" max="26" width="8.7109375" customWidth="1"/>
  </cols>
  <sheetData>
    <row r="1" spans="1:26" ht="24" customHeight="1" x14ac:dyDescent="0.25">
      <c r="A1" s="1" t="s">
        <v>0</v>
      </c>
      <c r="B1" s="1" t="s">
        <v>1</v>
      </c>
      <c r="C1" s="2" t="s">
        <v>2</v>
      </c>
      <c r="D1" s="3" t="s">
        <v>3</v>
      </c>
      <c r="E1" s="3" t="s">
        <v>4</v>
      </c>
      <c r="F1" s="3" t="s">
        <v>5</v>
      </c>
      <c r="G1" s="3" t="s">
        <v>6</v>
      </c>
      <c r="H1" s="2" t="s">
        <v>7</v>
      </c>
      <c r="I1" s="4" t="s">
        <v>8</v>
      </c>
      <c r="J1" s="49" t="s">
        <v>9</v>
      </c>
      <c r="K1" s="55" t="s">
        <v>10</v>
      </c>
      <c r="L1" s="5"/>
      <c r="M1" s="6"/>
      <c r="N1" s="6"/>
      <c r="O1" s="6"/>
      <c r="P1" s="6"/>
      <c r="Q1" s="6"/>
      <c r="R1" s="6"/>
      <c r="S1" s="6"/>
      <c r="T1" s="6"/>
      <c r="U1" s="6"/>
      <c r="V1" s="6"/>
      <c r="W1" s="6"/>
      <c r="X1" s="6"/>
      <c r="Y1" s="6"/>
      <c r="Z1" s="6"/>
    </row>
    <row r="2" spans="1:26" ht="50.1" customHeight="1" x14ac:dyDescent="0.25">
      <c r="A2" s="30" t="s">
        <v>11</v>
      </c>
      <c r="B2" s="30" t="s">
        <v>12</v>
      </c>
      <c r="C2" s="7" t="s">
        <v>13</v>
      </c>
      <c r="D2" s="8" t="s">
        <v>14</v>
      </c>
      <c r="E2" s="8" t="s">
        <v>15</v>
      </c>
      <c r="F2" s="8" t="s">
        <v>16</v>
      </c>
      <c r="G2" s="8" t="s">
        <v>17</v>
      </c>
      <c r="H2" s="9" t="s">
        <v>18</v>
      </c>
      <c r="I2" s="10" t="str">
        <f>HYPERLINK("http://screencast.com/t/0ZSUFfHFBgiX","http://screencast.com/t/0ZSUFfHFBgiX")</f>
        <v>http://screencast.com/t/0ZSUFfHFBgiX</v>
      </c>
      <c r="J2" s="50"/>
      <c r="K2" s="56" t="s">
        <v>19</v>
      </c>
      <c r="L2" s="11"/>
      <c r="M2" s="12"/>
      <c r="N2" s="12"/>
      <c r="O2" s="12"/>
      <c r="P2" s="12"/>
      <c r="Q2" s="12"/>
      <c r="R2" s="12"/>
      <c r="S2" s="12"/>
      <c r="T2" s="12"/>
      <c r="U2" s="12"/>
      <c r="V2" s="12"/>
      <c r="W2" s="12"/>
      <c r="X2" s="12"/>
      <c r="Y2" s="12"/>
      <c r="Z2" s="12"/>
    </row>
    <row r="3" spans="1:26" ht="50.1" customHeight="1" x14ac:dyDescent="0.25">
      <c r="A3" s="30" t="s">
        <v>20</v>
      </c>
      <c r="B3" s="30" t="s">
        <v>12</v>
      </c>
      <c r="C3" s="7" t="s">
        <v>21</v>
      </c>
      <c r="D3" s="8" t="s">
        <v>22</v>
      </c>
      <c r="E3" s="8" t="s">
        <v>23</v>
      </c>
      <c r="F3" s="8" t="s">
        <v>24</v>
      </c>
      <c r="G3" s="8" t="s">
        <v>25</v>
      </c>
      <c r="H3" s="47" t="s">
        <v>26</v>
      </c>
      <c r="I3" s="48" t="s">
        <v>27</v>
      </c>
      <c r="J3" s="50"/>
      <c r="K3" s="56" t="s">
        <v>28</v>
      </c>
      <c r="L3" s="11"/>
      <c r="M3" s="12"/>
      <c r="N3" s="12"/>
      <c r="O3" s="12"/>
      <c r="P3" s="12"/>
      <c r="Q3" s="12"/>
      <c r="R3" s="12"/>
      <c r="S3" s="12"/>
      <c r="T3" s="12"/>
      <c r="U3" s="12"/>
      <c r="V3" s="12"/>
      <c r="W3" s="12"/>
      <c r="X3" s="12"/>
      <c r="Y3" s="12"/>
      <c r="Z3" s="12"/>
    </row>
    <row r="4" spans="1:26" ht="50.1" customHeight="1" x14ac:dyDescent="0.25">
      <c r="A4" s="30" t="s">
        <v>29</v>
      </c>
      <c r="B4" s="30" t="s">
        <v>12</v>
      </c>
      <c r="C4" s="7" t="s">
        <v>21</v>
      </c>
      <c r="D4" s="8" t="s">
        <v>14</v>
      </c>
      <c r="E4" s="8" t="s">
        <v>568</v>
      </c>
      <c r="F4" s="8"/>
      <c r="G4" s="8" t="s">
        <v>30</v>
      </c>
      <c r="H4" s="9" t="s">
        <v>31</v>
      </c>
      <c r="I4" s="14" t="str">
        <f>HYPERLINK("http://screencast.com/t/9s0txjyz2ph","http://screencast.com/t/9s0txjyz2ph")</f>
        <v>http://screencast.com/t/9s0txjyz2ph</v>
      </c>
      <c r="J4" s="50"/>
      <c r="K4" s="56" t="s">
        <v>32</v>
      </c>
      <c r="L4" s="11"/>
      <c r="M4" s="12"/>
      <c r="N4" s="12"/>
      <c r="O4" s="12"/>
      <c r="P4" s="12"/>
      <c r="Q4" s="12"/>
      <c r="R4" s="12"/>
      <c r="S4" s="12"/>
      <c r="T4" s="12"/>
      <c r="U4" s="12"/>
      <c r="V4" s="12"/>
      <c r="W4" s="12"/>
      <c r="X4" s="12"/>
      <c r="Y4" s="12"/>
      <c r="Z4" s="12"/>
    </row>
    <row r="5" spans="1:26" ht="50.1" customHeight="1" x14ac:dyDescent="0.25">
      <c r="A5" s="30" t="s">
        <v>33</v>
      </c>
      <c r="B5" s="30" t="s">
        <v>12</v>
      </c>
      <c r="C5" s="7" t="s">
        <v>21</v>
      </c>
      <c r="D5" s="8" t="s">
        <v>14</v>
      </c>
      <c r="E5" s="8" t="s">
        <v>34</v>
      </c>
      <c r="F5" s="8"/>
      <c r="G5" s="8" t="s">
        <v>35</v>
      </c>
      <c r="H5" s="9" t="s">
        <v>18</v>
      </c>
      <c r="I5" s="10" t="str">
        <f>HYPERLINK("http://screencast.com/t/X5JIAW1yt9","http://screencast.com/t/X5JIAW1yt9")</f>
        <v>http://screencast.com/t/X5JIAW1yt9</v>
      </c>
      <c r="J5" s="50"/>
      <c r="K5" s="56" t="s">
        <v>37</v>
      </c>
      <c r="L5" s="11"/>
      <c r="M5" s="12"/>
      <c r="N5" s="12"/>
      <c r="O5" s="12"/>
      <c r="P5" s="12"/>
      <c r="Q5" s="12"/>
      <c r="R5" s="12"/>
      <c r="S5" s="12"/>
      <c r="T5" s="12"/>
      <c r="U5" s="12"/>
      <c r="V5" s="12"/>
      <c r="W5" s="12"/>
      <c r="X5" s="12"/>
      <c r="Y5" s="12"/>
      <c r="Z5" s="12"/>
    </row>
    <row r="6" spans="1:26" ht="50.1" customHeight="1" x14ac:dyDescent="0.25">
      <c r="A6" s="30" t="s">
        <v>38</v>
      </c>
      <c r="B6" s="30" t="s">
        <v>12</v>
      </c>
      <c r="C6" s="7" t="s">
        <v>21</v>
      </c>
      <c r="D6" s="8" t="s">
        <v>14</v>
      </c>
      <c r="E6" s="8" t="s">
        <v>39</v>
      </c>
      <c r="F6" s="8" t="s">
        <v>40</v>
      </c>
      <c r="G6" s="8" t="s">
        <v>41</v>
      </c>
      <c r="H6" s="9" t="s">
        <v>18</v>
      </c>
      <c r="I6" s="10" t="str">
        <f>HYPERLINK("http://screencast.com/t/p3ys1OgKaY","http://screencast.com/t/p3ys1OgKaY ")</f>
        <v xml:space="preserve">http://screencast.com/t/p3ys1OgKaY </v>
      </c>
      <c r="J6" s="50"/>
      <c r="K6" s="57" t="s">
        <v>42</v>
      </c>
      <c r="L6" s="11"/>
      <c r="M6" s="12"/>
      <c r="N6" s="12"/>
      <c r="O6" s="12"/>
      <c r="P6" s="12"/>
      <c r="Q6" s="12"/>
      <c r="R6" s="12"/>
      <c r="S6" s="12"/>
      <c r="T6" s="12"/>
      <c r="U6" s="12"/>
      <c r="V6" s="12"/>
      <c r="W6" s="12"/>
      <c r="X6" s="12"/>
      <c r="Y6" s="12"/>
      <c r="Z6" s="12"/>
    </row>
    <row r="7" spans="1:26" ht="50.1" hidden="1" customHeight="1" x14ac:dyDescent="0.25">
      <c r="A7" s="30" t="s">
        <v>43</v>
      </c>
      <c r="B7" s="30" t="s">
        <v>44</v>
      </c>
      <c r="C7" s="7" t="s">
        <v>21</v>
      </c>
      <c r="D7" s="8" t="s">
        <v>14</v>
      </c>
      <c r="E7" s="8" t="s">
        <v>49</v>
      </c>
      <c r="F7" s="8" t="s">
        <v>50</v>
      </c>
      <c r="G7" s="8" t="s">
        <v>51</v>
      </c>
      <c r="H7" s="9" t="s">
        <v>18</v>
      </c>
      <c r="I7" s="10" t="str">
        <f>HYPERLINK("http://screencast.com/t/loN692ts1S","http://screencast.com/t/loN692ts1S")</f>
        <v>http://screencast.com/t/loN692ts1S</v>
      </c>
      <c r="J7" s="50"/>
      <c r="K7" s="56" t="s">
        <v>52</v>
      </c>
      <c r="L7" s="11"/>
      <c r="M7" s="12"/>
      <c r="N7" s="12"/>
      <c r="O7" s="12"/>
      <c r="P7" s="12"/>
      <c r="Q7" s="12"/>
      <c r="R7" s="12"/>
      <c r="S7" s="12"/>
      <c r="T7" s="12"/>
      <c r="U7" s="12"/>
      <c r="V7" s="12"/>
      <c r="W7" s="12"/>
      <c r="X7" s="12"/>
      <c r="Y7" s="12"/>
      <c r="Z7" s="12"/>
    </row>
    <row r="8" spans="1:26" ht="50.1" customHeight="1" x14ac:dyDescent="0.25">
      <c r="A8" s="30" t="s">
        <v>53</v>
      </c>
      <c r="B8" s="30" t="s">
        <v>12</v>
      </c>
      <c r="C8" s="7" t="s">
        <v>21</v>
      </c>
      <c r="D8" s="8" t="s">
        <v>14</v>
      </c>
      <c r="E8" s="8" t="s">
        <v>54</v>
      </c>
      <c r="F8" s="8"/>
      <c r="G8" s="8" t="s">
        <v>55</v>
      </c>
      <c r="H8" s="9" t="s">
        <v>18</v>
      </c>
      <c r="I8" s="10" t="str">
        <f>HYPERLINK("http://screencast.com/t/LnutQ4f2tXW","http://screencast.com/t/LnutQ4f2tXW ")</f>
        <v xml:space="preserve">http://screencast.com/t/LnutQ4f2tXW </v>
      </c>
      <c r="J8" s="50" t="s">
        <v>56</v>
      </c>
      <c r="K8" s="57" t="s">
        <v>57</v>
      </c>
      <c r="L8" s="11"/>
      <c r="M8" s="12"/>
      <c r="N8" s="12"/>
      <c r="O8" s="12"/>
      <c r="P8" s="12"/>
      <c r="Q8" s="12"/>
      <c r="R8" s="12"/>
      <c r="S8" s="12"/>
      <c r="T8" s="12"/>
      <c r="U8" s="12"/>
      <c r="V8" s="12"/>
      <c r="W8" s="12"/>
      <c r="X8" s="12"/>
      <c r="Y8" s="12"/>
      <c r="Z8" s="12"/>
    </row>
    <row r="9" spans="1:26" ht="50.1" customHeight="1" x14ac:dyDescent="0.25">
      <c r="A9" s="30" t="s">
        <v>58</v>
      </c>
      <c r="B9" s="30" t="s">
        <v>12</v>
      </c>
      <c r="C9" s="7" t="s">
        <v>21</v>
      </c>
      <c r="D9" s="8" t="s">
        <v>59</v>
      </c>
      <c r="E9" s="8" t="s">
        <v>60</v>
      </c>
      <c r="F9" s="8"/>
      <c r="G9" s="8" t="s">
        <v>61</v>
      </c>
      <c r="H9" s="47" t="s">
        <v>26</v>
      </c>
      <c r="I9" s="8"/>
      <c r="J9" s="50"/>
      <c r="K9" s="56" t="s">
        <v>62</v>
      </c>
      <c r="L9" s="11"/>
      <c r="M9" s="12"/>
      <c r="N9" s="12"/>
      <c r="O9" s="12"/>
      <c r="P9" s="12"/>
      <c r="Q9" s="12"/>
      <c r="R9" s="12"/>
      <c r="S9" s="12"/>
      <c r="T9" s="12"/>
      <c r="U9" s="12"/>
      <c r="V9" s="12"/>
      <c r="W9" s="12"/>
      <c r="X9" s="12"/>
      <c r="Y9" s="12"/>
      <c r="Z9" s="12"/>
    </row>
    <row r="10" spans="1:26" ht="50.1" customHeight="1" x14ac:dyDescent="0.25">
      <c r="A10" s="30" t="s">
        <v>63</v>
      </c>
      <c r="B10" s="30" t="s">
        <v>12</v>
      </c>
      <c r="C10" s="7" t="s">
        <v>21</v>
      </c>
      <c r="D10" s="8" t="s">
        <v>14</v>
      </c>
      <c r="E10" s="8" t="s">
        <v>65</v>
      </c>
      <c r="F10" s="8"/>
      <c r="G10" s="8" t="s">
        <v>66</v>
      </c>
      <c r="H10" s="9" t="s">
        <v>18</v>
      </c>
      <c r="I10" s="10" t="str">
        <f>HYPERLINK("http://screencast.com/t/VNcGPVCNKEx","http://screencast.com/t/VNcGPVCNKEx")</f>
        <v>http://screencast.com/t/VNcGPVCNKEx</v>
      </c>
      <c r="J10" s="50"/>
      <c r="K10" s="57" t="s">
        <v>57</v>
      </c>
      <c r="L10" s="11"/>
      <c r="M10" s="12"/>
      <c r="N10" s="12"/>
      <c r="O10" s="12"/>
      <c r="P10" s="12"/>
      <c r="Q10" s="12"/>
      <c r="R10" s="12"/>
      <c r="S10" s="12"/>
      <c r="T10" s="12"/>
      <c r="U10" s="12"/>
      <c r="V10" s="12"/>
      <c r="W10" s="12"/>
      <c r="X10" s="12"/>
      <c r="Y10" s="12"/>
      <c r="Z10" s="12"/>
    </row>
    <row r="11" spans="1:26" ht="50.1" customHeight="1" x14ac:dyDescent="0.25">
      <c r="A11" s="30" t="s">
        <v>67</v>
      </c>
      <c r="B11" s="30" t="s">
        <v>12</v>
      </c>
      <c r="C11" s="7" t="s">
        <v>13</v>
      </c>
      <c r="D11" s="8" t="s">
        <v>64</v>
      </c>
      <c r="E11" s="8" t="s">
        <v>68</v>
      </c>
      <c r="F11" s="8"/>
      <c r="G11" s="8" t="s">
        <v>69</v>
      </c>
      <c r="H11" s="47" t="s">
        <v>26</v>
      </c>
      <c r="I11" s="14" t="str">
        <f>HYPERLINK("http://screencast.com/t/qq8yAYjw1","http://screencast.com/t/qq8yAYjw1")</f>
        <v>http://screencast.com/t/qq8yAYjw1</v>
      </c>
      <c r="J11" s="50"/>
      <c r="K11" s="56" t="s">
        <v>62</v>
      </c>
      <c r="L11" s="11"/>
      <c r="M11" s="12"/>
      <c r="N11" s="12"/>
      <c r="O11" s="12"/>
      <c r="P11" s="12"/>
      <c r="Q11" s="12"/>
      <c r="R11" s="12"/>
      <c r="S11" s="12"/>
      <c r="T11" s="12"/>
      <c r="U11" s="12"/>
      <c r="V11" s="12"/>
      <c r="W11" s="12"/>
      <c r="X11" s="12"/>
      <c r="Y11" s="12"/>
      <c r="Z11" s="12"/>
    </row>
    <row r="12" spans="1:26" ht="50.1" customHeight="1" x14ac:dyDescent="0.25">
      <c r="A12" s="30" t="s">
        <v>70</v>
      </c>
      <c r="B12" s="30" t="s">
        <v>12</v>
      </c>
      <c r="C12" s="7" t="s">
        <v>21</v>
      </c>
      <c r="D12" s="8" t="s">
        <v>64</v>
      </c>
      <c r="E12" s="8" t="s">
        <v>71</v>
      </c>
      <c r="F12" s="8"/>
      <c r="G12" s="8" t="s">
        <v>72</v>
      </c>
      <c r="H12" s="9" t="s">
        <v>18</v>
      </c>
      <c r="I12" s="10" t="str">
        <f>HYPERLINK("http://screencast.com/t/wmDrmfsORhO","http://screencast.com/t/wmDrmfsORhO ")</f>
        <v xml:space="preserve">http://screencast.com/t/wmDrmfsORhO </v>
      </c>
      <c r="J12" s="50" t="s">
        <v>73</v>
      </c>
      <c r="K12" s="57" t="s">
        <v>57</v>
      </c>
      <c r="L12" s="11"/>
      <c r="M12" s="12"/>
      <c r="N12" s="12"/>
      <c r="O12" s="12"/>
      <c r="P12" s="12"/>
      <c r="Q12" s="12"/>
      <c r="R12" s="12"/>
      <c r="S12" s="12"/>
      <c r="T12" s="12"/>
      <c r="U12" s="12"/>
      <c r="V12" s="12"/>
      <c r="W12" s="12"/>
      <c r="X12" s="12"/>
      <c r="Y12" s="12"/>
      <c r="Z12" s="12"/>
    </row>
    <row r="13" spans="1:26" ht="50.1" customHeight="1" x14ac:dyDescent="0.25">
      <c r="A13" s="30" t="s">
        <v>74</v>
      </c>
      <c r="B13" s="30" t="s">
        <v>12</v>
      </c>
      <c r="C13" s="7" t="s">
        <v>21</v>
      </c>
      <c r="D13" s="8" t="s">
        <v>14</v>
      </c>
      <c r="E13" s="8" t="s">
        <v>75</v>
      </c>
      <c r="F13" s="8"/>
      <c r="G13" s="8" t="s">
        <v>76</v>
      </c>
      <c r="H13" s="9" t="s">
        <v>18</v>
      </c>
      <c r="I13" s="10" t="str">
        <f>HYPERLINK("http://screencast.com/t/aMQfMpfBlBe","http://screencast.com/t/aMQfMpfBlBe")</f>
        <v>http://screencast.com/t/aMQfMpfBlBe</v>
      </c>
      <c r="J13" s="50"/>
      <c r="K13" s="57" t="s">
        <v>57</v>
      </c>
      <c r="L13" s="11"/>
      <c r="M13" s="12"/>
      <c r="N13" s="12"/>
      <c r="O13" s="12"/>
      <c r="P13" s="12"/>
      <c r="Q13" s="12"/>
      <c r="R13" s="12"/>
      <c r="S13" s="12"/>
      <c r="T13" s="12"/>
      <c r="U13" s="12"/>
      <c r="V13" s="12"/>
      <c r="W13" s="12"/>
      <c r="X13" s="12"/>
      <c r="Y13" s="12"/>
      <c r="Z13" s="12"/>
    </row>
    <row r="14" spans="1:26" ht="50.1" customHeight="1" x14ac:dyDescent="0.25">
      <c r="A14" s="30" t="s">
        <v>77</v>
      </c>
      <c r="B14" s="30" t="s">
        <v>12</v>
      </c>
      <c r="C14" s="7" t="s">
        <v>21</v>
      </c>
      <c r="D14" s="8" t="s">
        <v>14</v>
      </c>
      <c r="E14" s="8" t="s">
        <v>78</v>
      </c>
      <c r="F14" s="8"/>
      <c r="G14" s="8" t="s">
        <v>79</v>
      </c>
      <c r="H14" s="9" t="s">
        <v>18</v>
      </c>
      <c r="I14" s="10" t="str">
        <f>HYPERLINK("http://screencast.com/t/5nbUfFGJnzx","http://screencast.com/t/5nbUfFGJnzx")</f>
        <v>http://screencast.com/t/5nbUfFGJnzx</v>
      </c>
      <c r="J14" s="50" t="s">
        <v>80</v>
      </c>
      <c r="K14" s="57" t="s">
        <v>81</v>
      </c>
      <c r="L14" s="11"/>
      <c r="M14" s="12"/>
      <c r="N14" s="12"/>
      <c r="O14" s="12"/>
      <c r="P14" s="12"/>
      <c r="Q14" s="12"/>
      <c r="R14" s="12"/>
      <c r="S14" s="12"/>
      <c r="T14" s="12"/>
      <c r="U14" s="12"/>
      <c r="V14" s="12"/>
      <c r="W14" s="12"/>
      <c r="X14" s="12"/>
      <c r="Y14" s="12"/>
      <c r="Z14" s="12"/>
    </row>
    <row r="15" spans="1:26" ht="50.1" customHeight="1" x14ac:dyDescent="0.25">
      <c r="A15" s="30" t="s">
        <v>82</v>
      </c>
      <c r="B15" s="30" t="s">
        <v>12</v>
      </c>
      <c r="C15" s="7" t="s">
        <v>21</v>
      </c>
      <c r="D15" s="8" t="s">
        <v>14</v>
      </c>
      <c r="E15" s="8" t="s">
        <v>84</v>
      </c>
      <c r="F15" s="8"/>
      <c r="G15" s="8" t="s">
        <v>85</v>
      </c>
      <c r="H15" s="47" t="s">
        <v>26</v>
      </c>
      <c r="I15" s="8"/>
      <c r="J15" s="50"/>
      <c r="K15" s="56" t="s">
        <v>86</v>
      </c>
      <c r="L15" s="11"/>
      <c r="M15" s="12"/>
      <c r="N15" s="12"/>
      <c r="O15" s="12"/>
      <c r="P15" s="12"/>
      <c r="Q15" s="12"/>
      <c r="R15" s="12"/>
      <c r="S15" s="12"/>
      <c r="T15" s="12"/>
      <c r="U15" s="12"/>
      <c r="V15" s="12"/>
      <c r="W15" s="12"/>
      <c r="X15" s="12"/>
      <c r="Y15" s="12"/>
      <c r="Z15" s="12"/>
    </row>
    <row r="16" spans="1:26" ht="50.1" customHeight="1" x14ac:dyDescent="0.25">
      <c r="A16" s="30" t="s">
        <v>87</v>
      </c>
      <c r="B16" s="30" t="s">
        <v>12</v>
      </c>
      <c r="C16" s="7" t="s">
        <v>21</v>
      </c>
      <c r="D16" s="8" t="s">
        <v>83</v>
      </c>
      <c r="E16" s="8" t="s">
        <v>88</v>
      </c>
      <c r="F16" s="8" t="s">
        <v>89</v>
      </c>
      <c r="G16" s="8" t="s">
        <v>90</v>
      </c>
      <c r="H16" s="47" t="s">
        <v>26</v>
      </c>
      <c r="I16" s="14" t="str">
        <f>HYPERLINK("http://screencast.com/t/rowRgaFJY1Q","http://screencast.com/t/rowRgaFJY1Q ")</f>
        <v xml:space="preserve">http://screencast.com/t/rowRgaFJY1Q </v>
      </c>
      <c r="J16" s="50"/>
      <c r="K16" s="56" t="s">
        <v>91</v>
      </c>
      <c r="L16" s="11"/>
      <c r="M16" s="12"/>
      <c r="N16" s="12"/>
      <c r="O16" s="12"/>
      <c r="P16" s="12"/>
      <c r="Q16" s="12"/>
      <c r="R16" s="12"/>
      <c r="S16" s="12"/>
      <c r="T16" s="12"/>
      <c r="U16" s="12"/>
      <c r="V16" s="12"/>
      <c r="W16" s="12"/>
      <c r="X16" s="12"/>
      <c r="Y16" s="12"/>
      <c r="Z16" s="12"/>
    </row>
    <row r="17" spans="1:26" ht="50.1" customHeight="1" x14ac:dyDescent="0.25">
      <c r="A17" s="30" t="s">
        <v>92</v>
      </c>
      <c r="B17" s="30" t="s">
        <v>12</v>
      </c>
      <c r="C17" s="7" t="s">
        <v>21</v>
      </c>
      <c r="D17" s="8" t="s">
        <v>83</v>
      </c>
      <c r="E17" s="8" t="s">
        <v>453</v>
      </c>
      <c r="F17" s="8"/>
      <c r="G17" s="8" t="s">
        <v>454</v>
      </c>
      <c r="H17" s="47" t="s">
        <v>26</v>
      </c>
      <c r="I17" s="14" t="str">
        <f>HYPERLINK("http://screencast.com/t/F2nCv1npocB2","http://screencast.com/t/F2nCv1npocB2")</f>
        <v>http://screencast.com/t/F2nCv1npocB2</v>
      </c>
      <c r="J17" s="50"/>
      <c r="K17" s="56" t="s">
        <v>86</v>
      </c>
      <c r="L17" s="11"/>
      <c r="M17" s="12"/>
      <c r="N17" s="12"/>
      <c r="O17" s="12"/>
      <c r="P17" s="12"/>
      <c r="Q17" s="12"/>
      <c r="R17" s="12"/>
      <c r="S17" s="12"/>
      <c r="T17" s="12"/>
      <c r="U17" s="12"/>
      <c r="V17" s="12"/>
      <c r="W17" s="12"/>
      <c r="X17" s="12"/>
      <c r="Y17" s="12"/>
      <c r="Z17" s="12"/>
    </row>
    <row r="18" spans="1:26" ht="50.1" customHeight="1" x14ac:dyDescent="0.25">
      <c r="A18" s="30" t="s">
        <v>93</v>
      </c>
      <c r="B18" s="30" t="s">
        <v>12</v>
      </c>
      <c r="C18" s="7" t="s">
        <v>21</v>
      </c>
      <c r="D18" s="8" t="s">
        <v>83</v>
      </c>
      <c r="E18" s="8" t="s">
        <v>94</v>
      </c>
      <c r="F18" s="8" t="s">
        <v>95</v>
      </c>
      <c r="G18" s="8" t="s">
        <v>96</v>
      </c>
      <c r="H18" s="47" t="s">
        <v>26</v>
      </c>
      <c r="I18" s="14" t="str">
        <f>HYPERLINK("http://screencast.com/t/nDgcqREb","http://screencast.com/t/nDgcqREb")</f>
        <v>http://screencast.com/t/nDgcqREb</v>
      </c>
      <c r="J18" s="50"/>
      <c r="K18" s="56" t="s">
        <v>97</v>
      </c>
      <c r="L18" s="11"/>
      <c r="M18" s="12"/>
      <c r="N18" s="12"/>
      <c r="O18" s="12"/>
      <c r="P18" s="12"/>
      <c r="Q18" s="12"/>
      <c r="R18" s="12"/>
      <c r="S18" s="12"/>
      <c r="T18" s="12"/>
      <c r="U18" s="12"/>
      <c r="V18" s="12"/>
      <c r="W18" s="12"/>
      <c r="X18" s="12"/>
      <c r="Y18" s="12"/>
      <c r="Z18" s="12"/>
    </row>
    <row r="19" spans="1:26" ht="50.1" customHeight="1" x14ac:dyDescent="0.25">
      <c r="A19" s="30" t="s">
        <v>98</v>
      </c>
      <c r="B19" s="30" t="s">
        <v>12</v>
      </c>
      <c r="C19" s="7" t="s">
        <v>21</v>
      </c>
      <c r="D19" s="8" t="s">
        <v>99</v>
      </c>
      <c r="E19" s="8" t="s">
        <v>100</v>
      </c>
      <c r="F19" s="8"/>
      <c r="G19" s="8" t="s">
        <v>455</v>
      </c>
      <c r="H19" s="9" t="s">
        <v>18</v>
      </c>
      <c r="I19" s="10" t="str">
        <f>HYPERLINK("http://screencast.com/t/IGKzduBIjYG","http://screencast.com/t/IGKzduBIjYG")</f>
        <v>http://screencast.com/t/IGKzduBIjYG</v>
      </c>
      <c r="J19" s="50"/>
      <c r="K19" s="56" t="s">
        <v>101</v>
      </c>
      <c r="L19" s="11"/>
      <c r="M19" s="12"/>
      <c r="N19" s="12"/>
      <c r="O19" s="12"/>
      <c r="P19" s="12"/>
      <c r="Q19" s="12"/>
      <c r="R19" s="12"/>
      <c r="S19" s="12"/>
      <c r="T19" s="12"/>
      <c r="U19" s="12"/>
      <c r="V19" s="12"/>
      <c r="W19" s="12"/>
      <c r="X19" s="12"/>
      <c r="Y19" s="12"/>
      <c r="Z19" s="12"/>
    </row>
    <row r="20" spans="1:26" ht="50.1" hidden="1" customHeight="1" x14ac:dyDescent="0.25">
      <c r="A20" s="30" t="s">
        <v>102</v>
      </c>
      <c r="B20" s="30" t="s">
        <v>432</v>
      </c>
      <c r="C20" s="7" t="s">
        <v>21</v>
      </c>
      <c r="D20" s="8" t="s">
        <v>64</v>
      </c>
      <c r="E20" s="8" t="s">
        <v>103</v>
      </c>
      <c r="F20" s="8"/>
      <c r="G20" s="8" t="s">
        <v>104</v>
      </c>
      <c r="H20" s="9" t="s">
        <v>31</v>
      </c>
      <c r="I20" s="14" t="str">
        <f>HYPERLINK("http://screencast.com/t/13SK5wLM","http://screencast.com/t/13SK5wLM")</f>
        <v>http://screencast.com/t/13SK5wLM</v>
      </c>
      <c r="J20" s="50"/>
      <c r="K20" s="56" t="s">
        <v>105</v>
      </c>
      <c r="L20" s="11"/>
      <c r="M20" s="12"/>
      <c r="N20" s="12"/>
      <c r="O20" s="12"/>
      <c r="P20" s="12"/>
      <c r="Q20" s="12"/>
      <c r="R20" s="12"/>
      <c r="S20" s="12"/>
      <c r="T20" s="12"/>
      <c r="U20" s="12"/>
      <c r="V20" s="12"/>
      <c r="W20" s="12"/>
      <c r="X20" s="12"/>
      <c r="Y20" s="12"/>
      <c r="Z20" s="12"/>
    </row>
    <row r="21" spans="1:26" ht="50.1" customHeight="1" x14ac:dyDescent="0.25">
      <c r="A21" s="30" t="s">
        <v>106</v>
      </c>
      <c r="B21" s="30" t="s">
        <v>12</v>
      </c>
      <c r="C21" s="7" t="s">
        <v>13</v>
      </c>
      <c r="D21" s="8" t="s">
        <v>107</v>
      </c>
      <c r="E21" s="8" t="s">
        <v>108</v>
      </c>
      <c r="F21" s="8"/>
      <c r="G21" s="8" t="s">
        <v>109</v>
      </c>
      <c r="H21" s="47" t="s">
        <v>26</v>
      </c>
      <c r="I21" s="14" t="str">
        <f>HYPERLINK("http://screencast.com/t/6SpiV564RI","http://screencast.com/t/6SpiV564RI")</f>
        <v>http://screencast.com/t/6SpiV564RI</v>
      </c>
      <c r="J21" s="50" t="s">
        <v>110</v>
      </c>
      <c r="K21" s="56" t="s">
        <v>111</v>
      </c>
      <c r="L21" s="11"/>
      <c r="M21" s="12"/>
      <c r="N21" s="12"/>
      <c r="O21" s="12"/>
      <c r="P21" s="12"/>
      <c r="Q21" s="12"/>
      <c r="R21" s="12"/>
      <c r="S21" s="12"/>
      <c r="T21" s="12"/>
      <c r="U21" s="12"/>
      <c r="V21" s="12"/>
      <c r="W21" s="12"/>
      <c r="X21" s="12"/>
      <c r="Y21" s="12"/>
      <c r="Z21" s="12"/>
    </row>
    <row r="22" spans="1:26" ht="50.1" hidden="1" customHeight="1" x14ac:dyDescent="0.25">
      <c r="A22" s="30" t="s">
        <v>112</v>
      </c>
      <c r="B22" s="30" t="s">
        <v>44</v>
      </c>
      <c r="C22" s="7" t="s">
        <v>113</v>
      </c>
      <c r="D22" s="8" t="s">
        <v>114</v>
      </c>
      <c r="E22" s="8" t="s">
        <v>115</v>
      </c>
      <c r="F22" s="8"/>
      <c r="G22" s="8" t="s">
        <v>116</v>
      </c>
      <c r="H22" s="13" t="s">
        <v>117</v>
      </c>
      <c r="I22" s="8"/>
      <c r="J22" s="50"/>
      <c r="K22" s="56" t="s">
        <v>118</v>
      </c>
      <c r="L22" s="11"/>
      <c r="M22" s="12"/>
      <c r="N22" s="12"/>
      <c r="O22" s="12"/>
      <c r="P22" s="12"/>
      <c r="Q22" s="12"/>
      <c r="R22" s="12"/>
      <c r="S22" s="12"/>
      <c r="T22" s="12"/>
      <c r="U22" s="12"/>
      <c r="V22" s="12"/>
      <c r="W22" s="12"/>
      <c r="X22" s="12"/>
      <c r="Y22" s="12"/>
      <c r="Z22" s="12"/>
    </row>
    <row r="23" spans="1:26" ht="50.1" customHeight="1" x14ac:dyDescent="0.25">
      <c r="A23" s="30" t="s">
        <v>119</v>
      </c>
      <c r="B23" s="30" t="s">
        <v>12</v>
      </c>
      <c r="C23" s="7" t="s">
        <v>21</v>
      </c>
      <c r="D23" s="8" t="s">
        <v>120</v>
      </c>
      <c r="E23" s="8" t="s">
        <v>121</v>
      </c>
      <c r="F23" s="8"/>
      <c r="G23" s="8" t="s">
        <v>122</v>
      </c>
      <c r="H23" s="9" t="s">
        <v>18</v>
      </c>
      <c r="I23" s="10" t="str">
        <f>HYPERLINK("http://screencast.com/t/ktEqagU5N","http://screencast.com/t/ktEqagU5N")</f>
        <v>http://screencast.com/t/ktEqagU5N</v>
      </c>
      <c r="J23" s="50" t="s">
        <v>123</v>
      </c>
      <c r="K23" s="57" t="s">
        <v>124</v>
      </c>
      <c r="L23" s="11"/>
      <c r="M23" s="12"/>
      <c r="N23" s="12"/>
      <c r="O23" s="12"/>
      <c r="P23" s="12"/>
      <c r="Q23" s="12"/>
      <c r="R23" s="12"/>
      <c r="S23" s="12"/>
      <c r="T23" s="12"/>
      <c r="U23" s="12"/>
      <c r="V23" s="12"/>
      <c r="W23" s="12"/>
      <c r="X23" s="12"/>
      <c r="Y23" s="12"/>
      <c r="Z23" s="12"/>
    </row>
    <row r="24" spans="1:26" ht="50.1" customHeight="1" x14ac:dyDescent="0.25">
      <c r="A24" s="30" t="s">
        <v>125</v>
      </c>
      <c r="B24" s="30" t="s">
        <v>12</v>
      </c>
      <c r="C24" s="7" t="s">
        <v>21</v>
      </c>
      <c r="D24" s="8" t="s">
        <v>14</v>
      </c>
      <c r="E24" s="8" t="s">
        <v>126</v>
      </c>
      <c r="F24" s="8"/>
      <c r="G24" s="8" t="s">
        <v>127</v>
      </c>
      <c r="H24" s="9" t="s">
        <v>18</v>
      </c>
      <c r="I24" s="10" t="str">
        <f>HYPERLINK("http://screencast.com/t/J6GtA8DcBf","http://screencast.com/t/J6GtA8DcBf")</f>
        <v>http://screencast.com/t/J6GtA8DcBf</v>
      </c>
      <c r="J24" s="50"/>
      <c r="K24" s="57" t="s">
        <v>124</v>
      </c>
      <c r="L24" s="11"/>
      <c r="M24" s="12"/>
      <c r="N24" s="12"/>
      <c r="O24" s="12"/>
      <c r="P24" s="12"/>
      <c r="Q24" s="12"/>
      <c r="R24" s="12"/>
      <c r="S24" s="12"/>
      <c r="T24" s="12"/>
      <c r="U24" s="12"/>
      <c r="V24" s="12"/>
      <c r="W24" s="12"/>
      <c r="X24" s="12"/>
      <c r="Y24" s="12"/>
      <c r="Z24" s="12"/>
    </row>
    <row r="25" spans="1:26" ht="50.1" hidden="1" customHeight="1" x14ac:dyDescent="0.25">
      <c r="A25" s="30" t="s">
        <v>128</v>
      </c>
      <c r="B25" s="30" t="s">
        <v>44</v>
      </c>
      <c r="C25" s="7" t="s">
        <v>113</v>
      </c>
      <c r="D25" s="8" t="s">
        <v>129</v>
      </c>
      <c r="E25" s="8" t="s">
        <v>130</v>
      </c>
      <c r="F25" s="8"/>
      <c r="G25" s="8" t="s">
        <v>131</v>
      </c>
      <c r="H25" s="13" t="s">
        <v>117</v>
      </c>
      <c r="I25" s="8"/>
      <c r="J25" s="50"/>
      <c r="K25" s="56" t="s">
        <v>118</v>
      </c>
      <c r="L25" s="11"/>
      <c r="M25" s="12"/>
      <c r="N25" s="12"/>
      <c r="O25" s="12"/>
      <c r="P25" s="12"/>
      <c r="Q25" s="12"/>
      <c r="R25" s="12"/>
      <c r="S25" s="12"/>
      <c r="T25" s="12"/>
      <c r="U25" s="12"/>
      <c r="V25" s="12"/>
      <c r="W25" s="12"/>
      <c r="X25" s="12"/>
      <c r="Y25" s="12"/>
      <c r="Z25" s="12"/>
    </row>
    <row r="26" spans="1:26" ht="50.1" customHeight="1" x14ac:dyDescent="0.25">
      <c r="A26" s="30" t="s">
        <v>132</v>
      </c>
      <c r="B26" s="30" t="s">
        <v>12</v>
      </c>
      <c r="C26" s="7" t="s">
        <v>21</v>
      </c>
      <c r="D26" s="8" t="s">
        <v>133</v>
      </c>
      <c r="E26" s="8" t="s">
        <v>134</v>
      </c>
      <c r="F26" s="8"/>
      <c r="G26" s="8" t="s">
        <v>135</v>
      </c>
      <c r="H26" s="9" t="s">
        <v>18</v>
      </c>
      <c r="I26" s="10" t="str">
        <f>HYPERLINK("http://screencast.com/t/rRdzHEvMY","http://screencast.com/t/rRdzHEvMY")</f>
        <v>http://screencast.com/t/rRdzHEvMY</v>
      </c>
      <c r="J26" s="50" t="s">
        <v>136</v>
      </c>
      <c r="K26" s="56" t="s">
        <v>97</v>
      </c>
      <c r="L26" s="11"/>
      <c r="M26" s="12"/>
      <c r="N26" s="12"/>
      <c r="O26" s="12"/>
      <c r="P26" s="12"/>
      <c r="Q26" s="12"/>
      <c r="R26" s="12"/>
      <c r="S26" s="12"/>
      <c r="T26" s="12"/>
      <c r="U26" s="12"/>
      <c r="V26" s="12"/>
      <c r="W26" s="12"/>
      <c r="X26" s="12"/>
      <c r="Y26" s="12"/>
      <c r="Z26" s="12"/>
    </row>
    <row r="27" spans="1:26" ht="50.1" customHeight="1" x14ac:dyDescent="0.25">
      <c r="A27" s="30" t="s">
        <v>137</v>
      </c>
      <c r="B27" s="30" t="s">
        <v>12</v>
      </c>
      <c r="C27" s="7" t="s">
        <v>13</v>
      </c>
      <c r="D27" s="8" t="s">
        <v>138</v>
      </c>
      <c r="E27" s="8" t="s">
        <v>139</v>
      </c>
      <c r="F27" s="8"/>
      <c r="G27" s="8" t="s">
        <v>140</v>
      </c>
      <c r="H27" s="9" t="s">
        <v>18</v>
      </c>
      <c r="I27" s="10" t="str">
        <f>HYPERLINK("http://screencast.com/t/UXBBpJRUMzyw","http://screencast.com/t/UXBBpJRUMzyw")</f>
        <v>http://screencast.com/t/UXBBpJRUMzyw</v>
      </c>
      <c r="J27" s="50"/>
      <c r="K27" s="56" t="s">
        <v>141</v>
      </c>
      <c r="L27" s="11"/>
      <c r="M27" s="12"/>
      <c r="N27" s="12"/>
      <c r="O27" s="12"/>
      <c r="P27" s="12"/>
      <c r="Q27" s="12"/>
      <c r="R27" s="12"/>
      <c r="S27" s="12"/>
      <c r="T27" s="12"/>
      <c r="U27" s="12"/>
      <c r="V27" s="12"/>
      <c r="W27" s="12"/>
      <c r="X27" s="12"/>
      <c r="Y27" s="12"/>
      <c r="Z27" s="12"/>
    </row>
    <row r="28" spans="1:26" ht="50.1" hidden="1" customHeight="1" x14ac:dyDescent="0.25">
      <c r="A28" s="30" t="s">
        <v>142</v>
      </c>
      <c r="B28" s="30" t="s">
        <v>44</v>
      </c>
      <c r="C28" s="7" t="s">
        <v>113</v>
      </c>
      <c r="D28" s="8" t="s">
        <v>120</v>
      </c>
      <c r="E28" s="8" t="s">
        <v>143</v>
      </c>
      <c r="F28" s="8"/>
      <c r="G28" s="8" t="s">
        <v>144</v>
      </c>
      <c r="H28" s="13" t="s">
        <v>117</v>
      </c>
      <c r="I28" s="8"/>
      <c r="J28" s="50"/>
      <c r="K28" s="56" t="s">
        <v>118</v>
      </c>
      <c r="L28" s="11"/>
      <c r="M28" s="12"/>
      <c r="N28" s="12"/>
      <c r="O28" s="12"/>
      <c r="P28" s="12"/>
      <c r="Q28" s="12"/>
      <c r="R28" s="12"/>
      <c r="S28" s="12"/>
      <c r="T28" s="12"/>
      <c r="U28" s="12"/>
      <c r="V28" s="12"/>
      <c r="W28" s="12"/>
      <c r="X28" s="12"/>
      <c r="Y28" s="12"/>
      <c r="Z28" s="12"/>
    </row>
    <row r="29" spans="1:26" ht="50.1" hidden="1" customHeight="1" x14ac:dyDescent="0.25">
      <c r="A29" s="30" t="s">
        <v>145</v>
      </c>
      <c r="B29" s="30" t="s">
        <v>44</v>
      </c>
      <c r="C29" s="7" t="s">
        <v>21</v>
      </c>
      <c r="D29" s="8" t="s">
        <v>146</v>
      </c>
      <c r="E29" s="8" t="s">
        <v>147</v>
      </c>
      <c r="F29" s="8" t="s">
        <v>148</v>
      </c>
      <c r="G29" s="8" t="s">
        <v>149</v>
      </c>
      <c r="H29" s="13" t="s">
        <v>117</v>
      </c>
      <c r="I29" s="8" t="s">
        <v>150</v>
      </c>
      <c r="J29" s="50"/>
      <c r="K29" s="56" t="s">
        <v>118</v>
      </c>
      <c r="L29" s="11"/>
      <c r="M29" s="12"/>
      <c r="N29" s="12"/>
      <c r="O29" s="12"/>
      <c r="P29" s="12"/>
      <c r="Q29" s="12"/>
      <c r="R29" s="12"/>
      <c r="S29" s="12"/>
      <c r="T29" s="12"/>
      <c r="U29" s="12"/>
      <c r="V29" s="12"/>
      <c r="W29" s="12"/>
      <c r="X29" s="12"/>
      <c r="Y29" s="12"/>
      <c r="Z29" s="12"/>
    </row>
    <row r="30" spans="1:26" ht="50.1" hidden="1" customHeight="1" x14ac:dyDescent="0.25">
      <c r="A30" s="30" t="s">
        <v>151</v>
      </c>
      <c r="B30" s="30" t="s">
        <v>44</v>
      </c>
      <c r="C30" s="30" t="s">
        <v>12</v>
      </c>
      <c r="D30" s="8" t="s">
        <v>133</v>
      </c>
      <c r="E30" s="8" t="s">
        <v>152</v>
      </c>
      <c r="F30" s="8" t="s">
        <v>153</v>
      </c>
      <c r="G30" s="8" t="s">
        <v>154</v>
      </c>
      <c r="H30" s="9" t="s">
        <v>117</v>
      </c>
      <c r="I30" s="10" t="str">
        <f>HYPERLINK("http://screencast.com/t/h8xGYg4jtP","http://screencast.com/t/h8xGYg4jtP")</f>
        <v>http://screencast.com/t/h8xGYg4jtP</v>
      </c>
      <c r="J30" s="50"/>
      <c r="K30" s="56" t="s">
        <v>118</v>
      </c>
      <c r="L30" s="11"/>
      <c r="M30" s="12"/>
      <c r="N30" s="12"/>
      <c r="O30" s="12"/>
      <c r="P30" s="12"/>
      <c r="Q30" s="12"/>
      <c r="R30" s="12"/>
      <c r="S30" s="12"/>
      <c r="T30" s="12"/>
      <c r="U30" s="12"/>
      <c r="V30" s="12"/>
      <c r="W30" s="12"/>
      <c r="X30" s="12"/>
      <c r="Y30" s="12"/>
      <c r="Z30" s="12"/>
    </row>
    <row r="31" spans="1:26" ht="50.1" customHeight="1" x14ac:dyDescent="0.25">
      <c r="A31" s="30" t="s">
        <v>155</v>
      </c>
      <c r="B31" s="30" t="s">
        <v>12</v>
      </c>
      <c r="C31" s="7" t="s">
        <v>13</v>
      </c>
      <c r="D31" s="8" t="s">
        <v>120</v>
      </c>
      <c r="E31" s="8" t="s">
        <v>156</v>
      </c>
      <c r="F31" s="8"/>
      <c r="G31" s="8" t="s">
        <v>157</v>
      </c>
      <c r="H31" s="47" t="s">
        <v>26</v>
      </c>
      <c r="I31" s="14" t="str">
        <f>HYPERLINK("http://screencast.com/t/yGiTCutftx","http://screencast.com/t/yGiTCutftx")</f>
        <v>http://screencast.com/t/yGiTCutftx</v>
      </c>
      <c r="J31" s="50"/>
      <c r="K31" s="56" t="s">
        <v>158</v>
      </c>
      <c r="L31" s="11"/>
      <c r="M31" s="12"/>
      <c r="N31" s="12"/>
      <c r="O31" s="12"/>
      <c r="P31" s="12"/>
      <c r="Q31" s="12"/>
      <c r="R31" s="12"/>
      <c r="S31" s="12"/>
      <c r="T31" s="12"/>
      <c r="U31" s="12"/>
      <c r="V31" s="12"/>
      <c r="W31" s="12"/>
      <c r="X31" s="12"/>
      <c r="Y31" s="12"/>
      <c r="Z31" s="12"/>
    </row>
    <row r="32" spans="1:26" ht="50.1" customHeight="1" x14ac:dyDescent="0.25">
      <c r="A32" s="30" t="s">
        <v>159</v>
      </c>
      <c r="B32" s="30" t="s">
        <v>12</v>
      </c>
      <c r="C32" s="7" t="s">
        <v>13</v>
      </c>
      <c r="D32" s="8" t="s">
        <v>120</v>
      </c>
      <c r="E32" s="8" t="s">
        <v>160</v>
      </c>
      <c r="F32" s="8"/>
      <c r="G32" s="8" t="s">
        <v>161</v>
      </c>
      <c r="H32" s="47" t="s">
        <v>26</v>
      </c>
      <c r="I32" s="14" t="str">
        <f>HYPERLINK("http://screencast.com/t/IcvUFdFrmcdK","http://screencast.com/t/IcvUFdFrmcdK")</f>
        <v>http://screencast.com/t/IcvUFdFrmcdK</v>
      </c>
      <c r="J32" s="50"/>
      <c r="K32" s="56" t="s">
        <v>57</v>
      </c>
      <c r="L32" s="11"/>
      <c r="M32" s="12"/>
      <c r="N32" s="12"/>
      <c r="O32" s="12"/>
      <c r="P32" s="12"/>
      <c r="Q32" s="12"/>
      <c r="R32" s="12"/>
      <c r="S32" s="12"/>
      <c r="T32" s="12"/>
      <c r="U32" s="12"/>
      <c r="V32" s="12"/>
      <c r="W32" s="12"/>
      <c r="X32" s="12"/>
      <c r="Y32" s="12"/>
      <c r="Z32" s="12"/>
    </row>
    <row r="33" spans="1:26" ht="50.1" customHeight="1" x14ac:dyDescent="0.25">
      <c r="A33" s="30" t="s">
        <v>162</v>
      </c>
      <c r="B33" s="30" t="s">
        <v>12</v>
      </c>
      <c r="C33" s="7" t="s">
        <v>21</v>
      </c>
      <c r="D33" s="8" t="s">
        <v>138</v>
      </c>
      <c r="E33" s="8" t="s">
        <v>163</v>
      </c>
      <c r="F33" s="8"/>
      <c r="G33" s="8" t="s">
        <v>164</v>
      </c>
      <c r="H33" s="9" t="s">
        <v>18</v>
      </c>
      <c r="I33" s="10" t="str">
        <f>HYPERLINK("http://screencast.com/t/x7x7monJCp2","http://screencast.com/t/x7x7monJCp2")</f>
        <v>http://screencast.com/t/x7x7monJCp2</v>
      </c>
      <c r="J33" s="50" t="s">
        <v>165</v>
      </c>
      <c r="K33" s="56" t="s">
        <v>166</v>
      </c>
      <c r="L33" s="11"/>
      <c r="M33" s="12"/>
      <c r="N33" s="12"/>
      <c r="O33" s="12"/>
      <c r="P33" s="12"/>
      <c r="Q33" s="12"/>
      <c r="R33" s="12"/>
      <c r="S33" s="12"/>
      <c r="T33" s="12"/>
      <c r="U33" s="12"/>
      <c r="V33" s="12"/>
      <c r="W33" s="12"/>
      <c r="X33" s="12"/>
      <c r="Y33" s="12"/>
      <c r="Z33" s="12"/>
    </row>
    <row r="34" spans="1:26" ht="50.1" customHeight="1" x14ac:dyDescent="0.25">
      <c r="A34" s="30" t="s">
        <v>167</v>
      </c>
      <c r="B34" s="30" t="s">
        <v>12</v>
      </c>
      <c r="C34" s="7" t="s">
        <v>21</v>
      </c>
      <c r="D34" s="8" t="s">
        <v>138</v>
      </c>
      <c r="E34" s="8" t="s">
        <v>168</v>
      </c>
      <c r="F34" s="8" t="s">
        <v>169</v>
      </c>
      <c r="G34" s="8" t="s">
        <v>170</v>
      </c>
      <c r="H34" s="9" t="s">
        <v>18</v>
      </c>
      <c r="I34" s="54" t="str">
        <f>HYPERLINK("http://screencast.com/t/WyRfOQJFQlk","http://screencast.com/t/WyRfOQJFQlk")</f>
        <v>http://screencast.com/t/WyRfOQJFQlk</v>
      </c>
      <c r="J34" s="50"/>
      <c r="K34" s="56" t="s">
        <v>171</v>
      </c>
      <c r="L34" s="11"/>
      <c r="M34" s="12"/>
      <c r="N34" s="12"/>
      <c r="O34" s="12"/>
      <c r="P34" s="12"/>
      <c r="Q34" s="12"/>
      <c r="R34" s="12"/>
      <c r="S34" s="12"/>
      <c r="T34" s="12"/>
      <c r="U34" s="12"/>
      <c r="V34" s="12"/>
      <c r="W34" s="12"/>
      <c r="X34" s="12"/>
      <c r="Y34" s="12"/>
      <c r="Z34" s="12"/>
    </row>
    <row r="35" spans="1:26" ht="50.1" hidden="1" customHeight="1" x14ac:dyDescent="0.25">
      <c r="A35" s="30" t="s">
        <v>172</v>
      </c>
      <c r="B35" s="30" t="s">
        <v>44</v>
      </c>
      <c r="C35" s="7" t="s">
        <v>113</v>
      </c>
      <c r="D35" s="8" t="s">
        <v>138</v>
      </c>
      <c r="E35" s="8" t="s">
        <v>173</v>
      </c>
      <c r="F35" s="8"/>
      <c r="G35" s="8" t="s">
        <v>174</v>
      </c>
      <c r="H35" s="13" t="s">
        <v>117</v>
      </c>
      <c r="I35" s="14" t="str">
        <f>HYPERLINK("http://screencast.com/t/hvWZFXMU7","http://screencast.com/t/hvWZFXMU7")</f>
        <v>http://screencast.com/t/hvWZFXMU7</v>
      </c>
      <c r="J35" s="50"/>
      <c r="K35" s="56" t="s">
        <v>118</v>
      </c>
      <c r="L35" s="11"/>
      <c r="M35" s="12"/>
      <c r="N35" s="12"/>
      <c r="O35" s="12"/>
      <c r="P35" s="12"/>
      <c r="Q35" s="12"/>
      <c r="R35" s="12"/>
      <c r="S35" s="12"/>
      <c r="T35" s="12"/>
      <c r="U35" s="12"/>
      <c r="V35" s="12"/>
      <c r="W35" s="12"/>
      <c r="X35" s="12"/>
      <c r="Y35" s="12"/>
      <c r="Z35" s="12"/>
    </row>
    <row r="36" spans="1:26" ht="50.1" customHeight="1" x14ac:dyDescent="0.25">
      <c r="A36" s="30" t="s">
        <v>175</v>
      </c>
      <c r="B36" s="30" t="s">
        <v>12</v>
      </c>
      <c r="C36" s="7" t="s">
        <v>21</v>
      </c>
      <c r="D36" s="8" t="s">
        <v>120</v>
      </c>
      <c r="E36" s="8" t="s">
        <v>176</v>
      </c>
      <c r="F36" s="8" t="s">
        <v>177</v>
      </c>
      <c r="G36" s="8" t="s">
        <v>178</v>
      </c>
      <c r="H36" s="47" t="s">
        <v>26</v>
      </c>
      <c r="I36" s="10" t="str">
        <f>HYPERLINK("http://screencast.com/t/f21rTznJY","http://screencast.com/t/f21rTznJY")</f>
        <v>http://screencast.com/t/f21rTznJY</v>
      </c>
      <c r="J36" s="50" t="s">
        <v>179</v>
      </c>
      <c r="K36" s="56" t="s">
        <v>180</v>
      </c>
      <c r="L36" s="11"/>
      <c r="M36" s="12"/>
      <c r="N36" s="12"/>
      <c r="O36" s="12"/>
      <c r="P36" s="12"/>
      <c r="Q36" s="12"/>
      <c r="R36" s="12"/>
      <c r="S36" s="12"/>
      <c r="T36" s="12"/>
      <c r="U36" s="12"/>
      <c r="V36" s="12"/>
      <c r="W36" s="12"/>
      <c r="X36" s="12"/>
      <c r="Y36" s="12"/>
      <c r="Z36" s="12"/>
    </row>
    <row r="37" spans="1:26" ht="50.1" customHeight="1" x14ac:dyDescent="0.25">
      <c r="A37" s="30" t="s">
        <v>181</v>
      </c>
      <c r="B37" s="30" t="s">
        <v>12</v>
      </c>
      <c r="C37" s="7" t="s">
        <v>21</v>
      </c>
      <c r="D37" s="8" t="s">
        <v>138</v>
      </c>
      <c r="E37" s="8" t="s">
        <v>182</v>
      </c>
      <c r="F37" s="8"/>
      <c r="G37" s="8" t="s">
        <v>183</v>
      </c>
      <c r="H37" s="9" t="s">
        <v>18</v>
      </c>
      <c r="I37" s="10" t="str">
        <f>HYPERLINK("http://screencast.com/t/Twl31kvaaX8","http://screencast.com/t/Twl31kvaaX8")</f>
        <v>http://screencast.com/t/Twl31kvaaX8</v>
      </c>
      <c r="J37" s="50"/>
      <c r="K37" s="56" t="s">
        <v>97</v>
      </c>
      <c r="L37" s="11"/>
      <c r="M37" s="12"/>
      <c r="N37" s="12"/>
      <c r="O37" s="12"/>
      <c r="P37" s="12"/>
      <c r="Q37" s="12"/>
      <c r="R37" s="12"/>
      <c r="S37" s="12"/>
      <c r="T37" s="12"/>
      <c r="U37" s="12"/>
      <c r="V37" s="12"/>
      <c r="W37" s="12"/>
      <c r="X37" s="12"/>
      <c r="Y37" s="12"/>
      <c r="Z37" s="12"/>
    </row>
    <row r="38" spans="1:26" ht="50.1" hidden="1" customHeight="1" x14ac:dyDescent="0.25">
      <c r="A38" s="30" t="s">
        <v>184</v>
      </c>
      <c r="B38" s="30" t="s">
        <v>44</v>
      </c>
      <c r="C38" s="7" t="s">
        <v>21</v>
      </c>
      <c r="D38" s="8" t="s">
        <v>138</v>
      </c>
      <c r="E38" s="8" t="s">
        <v>185</v>
      </c>
      <c r="F38" s="8"/>
      <c r="G38" s="8" t="s">
        <v>186</v>
      </c>
      <c r="H38" s="9" t="s">
        <v>117</v>
      </c>
      <c r="I38" s="10" t="str">
        <f>HYPERLINK("http://screencast.com/t/ULNY1fLDFHs","http://screencast.com/t/ULNY1fLDFHs")</f>
        <v>http://screencast.com/t/ULNY1fLDFHs</v>
      </c>
      <c r="J38" s="50"/>
      <c r="K38" s="56" t="s">
        <v>187</v>
      </c>
      <c r="L38" s="11"/>
      <c r="M38" s="12"/>
      <c r="N38" s="12"/>
      <c r="O38" s="12"/>
      <c r="P38" s="12"/>
      <c r="Q38" s="12"/>
      <c r="R38" s="12"/>
      <c r="S38" s="12"/>
      <c r="T38" s="12"/>
      <c r="U38" s="12"/>
      <c r="V38" s="12"/>
      <c r="W38" s="12"/>
      <c r="X38" s="12"/>
      <c r="Y38" s="12"/>
      <c r="Z38" s="12"/>
    </row>
    <row r="39" spans="1:26" ht="50.1" customHeight="1" x14ac:dyDescent="0.25">
      <c r="A39" s="30" t="s">
        <v>188</v>
      </c>
      <c r="B39" s="30" t="s">
        <v>12</v>
      </c>
      <c r="C39" s="7" t="s">
        <v>21</v>
      </c>
      <c r="D39" s="8" t="s">
        <v>138</v>
      </c>
      <c r="E39" s="8" t="s">
        <v>189</v>
      </c>
      <c r="F39" s="8"/>
      <c r="G39" s="8" t="s">
        <v>190</v>
      </c>
      <c r="H39" s="9" t="s">
        <v>18</v>
      </c>
      <c r="I39" s="10" t="str">
        <f>HYPERLINK("http://screencast.com/t/mfFAeEp0","http://screencast.com/t/mfFAeEp0")</f>
        <v>http://screencast.com/t/mfFAeEp0</v>
      </c>
      <c r="J39" s="50"/>
      <c r="K39" s="56" t="s">
        <v>191</v>
      </c>
      <c r="L39" s="11"/>
      <c r="M39" s="12"/>
      <c r="N39" s="12"/>
      <c r="O39" s="12"/>
      <c r="P39" s="12"/>
      <c r="Q39" s="12"/>
      <c r="R39" s="12"/>
      <c r="S39" s="12"/>
      <c r="T39" s="12"/>
      <c r="U39" s="12"/>
      <c r="V39" s="12"/>
      <c r="W39" s="12"/>
      <c r="X39" s="12"/>
      <c r="Y39" s="12"/>
      <c r="Z39" s="12"/>
    </row>
    <row r="40" spans="1:26" ht="50.1" customHeight="1" x14ac:dyDescent="0.25">
      <c r="A40" s="30" t="s">
        <v>192</v>
      </c>
      <c r="B40" s="30" t="s">
        <v>12</v>
      </c>
      <c r="C40" s="7" t="s">
        <v>21</v>
      </c>
      <c r="D40" s="8" t="s">
        <v>193</v>
      </c>
      <c r="E40" s="8" t="s">
        <v>194</v>
      </c>
      <c r="F40" s="8"/>
      <c r="G40" s="8" t="s">
        <v>195</v>
      </c>
      <c r="H40" s="47" t="s">
        <v>26</v>
      </c>
      <c r="I40" s="14" t="str">
        <f>HYPERLINK("http://screencast.com/t/PjoFqtjOlQhu"," http://screencast.com/t/PjoFqtjOlQhu
")</f>
        <v xml:space="preserve"> http://screencast.com/t/PjoFqtjOlQhu
</v>
      </c>
      <c r="J40" s="50"/>
      <c r="K40" s="56" t="s">
        <v>57</v>
      </c>
      <c r="L40" s="11"/>
      <c r="M40" s="12"/>
      <c r="N40" s="12"/>
      <c r="O40" s="12"/>
      <c r="P40" s="12"/>
      <c r="Q40" s="12"/>
      <c r="R40" s="12"/>
      <c r="S40" s="12"/>
      <c r="T40" s="12"/>
      <c r="U40" s="12"/>
      <c r="V40" s="12"/>
      <c r="W40" s="12"/>
      <c r="X40" s="12"/>
      <c r="Y40" s="12"/>
      <c r="Z40" s="12"/>
    </row>
    <row r="41" spans="1:26" ht="50.1" hidden="1" customHeight="1" x14ac:dyDescent="0.25">
      <c r="A41" s="30" t="s">
        <v>196</v>
      </c>
      <c r="B41" s="30" t="s">
        <v>44</v>
      </c>
      <c r="C41" s="7" t="s">
        <v>21</v>
      </c>
      <c r="D41" s="8" t="s">
        <v>138</v>
      </c>
      <c r="E41" s="8" t="s">
        <v>197</v>
      </c>
      <c r="F41" s="8"/>
      <c r="G41" s="8" t="s">
        <v>198</v>
      </c>
      <c r="H41" s="13" t="s">
        <v>117</v>
      </c>
      <c r="I41" s="14" t="str">
        <f>HYPERLINK("http://screencast.com/t/ajoxmnRlPMO","http://screencast.com/t/ajoxmnRlPMO")</f>
        <v>http://screencast.com/t/ajoxmnRlPMO</v>
      </c>
      <c r="J41" s="50"/>
      <c r="K41" s="56" t="s">
        <v>118</v>
      </c>
      <c r="L41" s="11"/>
      <c r="M41" s="12"/>
      <c r="N41" s="12"/>
      <c r="O41" s="12"/>
      <c r="P41" s="12"/>
      <c r="Q41" s="12"/>
      <c r="R41" s="12"/>
      <c r="S41" s="12"/>
      <c r="T41" s="12"/>
      <c r="U41" s="12"/>
      <c r="V41" s="12"/>
      <c r="W41" s="12"/>
      <c r="X41" s="12"/>
      <c r="Y41" s="12"/>
      <c r="Z41" s="12"/>
    </row>
    <row r="42" spans="1:26" ht="50.1" customHeight="1" x14ac:dyDescent="0.25">
      <c r="A42" s="30" t="s">
        <v>199</v>
      </c>
      <c r="B42" s="30" t="s">
        <v>12</v>
      </c>
      <c r="C42" s="7" t="s">
        <v>21</v>
      </c>
      <c r="D42" s="8" t="s">
        <v>138</v>
      </c>
      <c r="E42" s="8" t="s">
        <v>200</v>
      </c>
      <c r="F42" s="8"/>
      <c r="G42" s="8" t="s">
        <v>201</v>
      </c>
      <c r="H42" s="9" t="s">
        <v>18</v>
      </c>
      <c r="I42" s="10" t="str">
        <f>HYPERLINK("http://screencast.com/t/w8cchUESFHaV","http://screencast.com/t/w8cchUESFHaV")</f>
        <v>http://screencast.com/t/w8cchUESFHaV</v>
      </c>
      <c r="J42" s="50"/>
      <c r="K42" s="56" t="s">
        <v>191</v>
      </c>
      <c r="L42" s="11"/>
      <c r="M42" s="12"/>
      <c r="N42" s="12"/>
      <c r="O42" s="12"/>
      <c r="P42" s="12"/>
      <c r="Q42" s="12"/>
      <c r="R42" s="12"/>
      <c r="S42" s="12"/>
      <c r="T42" s="12"/>
      <c r="U42" s="12"/>
      <c r="V42" s="12"/>
      <c r="W42" s="12"/>
      <c r="X42" s="12"/>
      <c r="Y42" s="12"/>
      <c r="Z42" s="12"/>
    </row>
    <row r="43" spans="1:26" ht="50.1" customHeight="1" x14ac:dyDescent="0.25">
      <c r="A43" s="30" t="s">
        <v>202</v>
      </c>
      <c r="B43" s="30" t="s">
        <v>12</v>
      </c>
      <c r="C43" s="7" t="s">
        <v>21</v>
      </c>
      <c r="D43" s="8" t="s">
        <v>138</v>
      </c>
      <c r="E43" s="8" t="s">
        <v>203</v>
      </c>
      <c r="F43" s="8"/>
      <c r="G43" s="8" t="s">
        <v>204</v>
      </c>
      <c r="H43" s="9" t="s">
        <v>18</v>
      </c>
      <c r="I43" s="10" t="str">
        <f>HYPERLINK("http://screencast.com/t/1ImeRmuSg","http://screencast.com/t/1ImeRmuSg")</f>
        <v>http://screencast.com/t/1ImeRmuSg</v>
      </c>
      <c r="J43" s="50" t="s">
        <v>205</v>
      </c>
      <c r="K43" s="56" t="s">
        <v>57</v>
      </c>
      <c r="L43" s="11"/>
      <c r="M43" s="12"/>
      <c r="N43" s="12"/>
      <c r="O43" s="12"/>
      <c r="P43" s="12"/>
      <c r="Q43" s="12"/>
      <c r="R43" s="12"/>
      <c r="S43" s="12"/>
      <c r="T43" s="12"/>
      <c r="U43" s="12"/>
      <c r="V43" s="12"/>
      <c r="W43" s="12"/>
      <c r="X43" s="12"/>
      <c r="Y43" s="12"/>
      <c r="Z43" s="12"/>
    </row>
    <row r="44" spans="1:26" ht="50.1" customHeight="1" x14ac:dyDescent="0.25">
      <c r="A44" s="30" t="s">
        <v>206</v>
      </c>
      <c r="B44" s="30" t="s">
        <v>12</v>
      </c>
      <c r="C44" s="7" t="s">
        <v>13</v>
      </c>
      <c r="D44" s="8" t="s">
        <v>138</v>
      </c>
      <c r="E44" s="8" t="s">
        <v>207</v>
      </c>
      <c r="F44" s="8"/>
      <c r="G44" s="8" t="s">
        <v>208</v>
      </c>
      <c r="H44" s="9" t="s">
        <v>18</v>
      </c>
      <c r="I44" s="31"/>
      <c r="J44" s="50"/>
      <c r="K44" s="56" t="s">
        <v>209</v>
      </c>
      <c r="L44" s="11"/>
      <c r="M44" s="12"/>
      <c r="N44" s="12"/>
      <c r="O44" s="12"/>
      <c r="P44" s="12"/>
      <c r="Q44" s="12"/>
      <c r="R44" s="12"/>
      <c r="S44" s="12"/>
      <c r="T44" s="12"/>
      <c r="U44" s="12"/>
      <c r="V44" s="12"/>
      <c r="W44" s="12"/>
      <c r="X44" s="12"/>
      <c r="Y44" s="12"/>
      <c r="Z44" s="12"/>
    </row>
    <row r="45" spans="1:26" ht="50.1" hidden="1" customHeight="1" x14ac:dyDescent="0.25">
      <c r="A45" s="30" t="s">
        <v>210</v>
      </c>
      <c r="B45" s="30" t="s">
        <v>44</v>
      </c>
      <c r="C45" s="7" t="s">
        <v>21</v>
      </c>
      <c r="D45" s="8" t="s">
        <v>138</v>
      </c>
      <c r="E45" s="8" t="s">
        <v>211</v>
      </c>
      <c r="F45" s="8"/>
      <c r="G45" s="8" t="s">
        <v>212</v>
      </c>
      <c r="H45" s="9" t="s">
        <v>117</v>
      </c>
      <c r="I45" s="10" t="str">
        <f>HYPERLINK("http://screencast.com/t/60QsL7sSBmD","http://screencast.com/t/60QsL7sSBmD")</f>
        <v>http://screencast.com/t/60QsL7sSBmD</v>
      </c>
      <c r="J45" s="50" t="s">
        <v>213</v>
      </c>
      <c r="K45" s="56" t="s">
        <v>118</v>
      </c>
      <c r="L45" s="11"/>
      <c r="M45" s="12"/>
      <c r="N45" s="12"/>
      <c r="O45" s="12"/>
      <c r="P45" s="12"/>
      <c r="Q45" s="12"/>
      <c r="R45" s="12"/>
      <c r="S45" s="12"/>
      <c r="T45" s="12"/>
      <c r="U45" s="12"/>
      <c r="V45" s="12"/>
      <c r="W45" s="12"/>
      <c r="X45" s="12"/>
      <c r="Y45" s="12"/>
      <c r="Z45" s="12"/>
    </row>
    <row r="46" spans="1:26" ht="50.1" customHeight="1" x14ac:dyDescent="0.25">
      <c r="A46" s="30" t="s">
        <v>214</v>
      </c>
      <c r="B46" s="30" t="s">
        <v>12</v>
      </c>
      <c r="C46" s="7" t="s">
        <v>21</v>
      </c>
      <c r="D46" s="8" t="s">
        <v>138</v>
      </c>
      <c r="E46" s="8" t="s">
        <v>215</v>
      </c>
      <c r="F46" s="8"/>
      <c r="G46" s="8" t="s">
        <v>216</v>
      </c>
      <c r="H46" s="47" t="s">
        <v>26</v>
      </c>
      <c r="I46" s="14" t="str">
        <f>HYPERLINK("http://screencast.com/t/C7TwiXpld5","http://screencast.com/t/C7TwiXpld5")</f>
        <v>http://screencast.com/t/C7TwiXpld5</v>
      </c>
      <c r="J46" s="50"/>
      <c r="K46" s="56" t="s">
        <v>57</v>
      </c>
      <c r="L46" s="11"/>
      <c r="M46" s="12"/>
      <c r="N46" s="12"/>
      <c r="O46" s="12"/>
      <c r="P46" s="12"/>
      <c r="Q46" s="12"/>
      <c r="R46" s="12"/>
      <c r="S46" s="12"/>
      <c r="T46" s="12"/>
      <c r="U46" s="12"/>
      <c r="V46" s="12"/>
      <c r="W46" s="12"/>
      <c r="X46" s="12"/>
      <c r="Y46" s="12"/>
      <c r="Z46" s="12"/>
    </row>
    <row r="47" spans="1:26" ht="50.1" customHeight="1" x14ac:dyDescent="0.25">
      <c r="A47" s="30" t="s">
        <v>217</v>
      </c>
      <c r="B47" s="30" t="s">
        <v>12</v>
      </c>
      <c r="C47" s="7" t="s">
        <v>21</v>
      </c>
      <c r="D47" s="8" t="s">
        <v>138</v>
      </c>
      <c r="E47" s="38" t="s">
        <v>456</v>
      </c>
      <c r="F47" s="38"/>
      <c r="G47" s="38" t="s">
        <v>218</v>
      </c>
      <c r="H47" s="9" t="s">
        <v>31</v>
      </c>
      <c r="I47" s="38"/>
      <c r="J47" s="36"/>
      <c r="K47" s="58" t="s">
        <v>191</v>
      </c>
      <c r="L47" s="34"/>
      <c r="M47" s="15"/>
      <c r="N47" s="15"/>
      <c r="O47" s="15"/>
      <c r="P47" s="15"/>
      <c r="Q47" s="15"/>
      <c r="R47" s="15"/>
      <c r="S47" s="15"/>
      <c r="T47" s="15"/>
      <c r="U47" s="15"/>
      <c r="V47" s="15"/>
      <c r="W47" s="15"/>
      <c r="X47" s="15"/>
      <c r="Y47" s="15"/>
      <c r="Z47" s="15"/>
    </row>
    <row r="48" spans="1:26" ht="50.1" hidden="1" customHeight="1" x14ac:dyDescent="0.25">
      <c r="A48" s="30" t="s">
        <v>219</v>
      </c>
      <c r="B48" s="30" t="s">
        <v>44</v>
      </c>
      <c r="C48" s="37" t="s">
        <v>113</v>
      </c>
      <c r="D48" s="8" t="s">
        <v>138</v>
      </c>
      <c r="E48" s="38" t="s">
        <v>220</v>
      </c>
      <c r="F48" s="38"/>
      <c r="G48" s="38" t="s">
        <v>437</v>
      </c>
      <c r="H48" s="32" t="s">
        <v>117</v>
      </c>
      <c r="I48" s="35"/>
      <c r="J48" s="36"/>
      <c r="K48" s="58" t="s">
        <v>118</v>
      </c>
      <c r="L48" s="34"/>
      <c r="M48" s="15"/>
      <c r="N48" s="15"/>
      <c r="O48" s="15"/>
      <c r="P48" s="15"/>
      <c r="Q48" s="15"/>
      <c r="R48" s="15"/>
      <c r="S48" s="15"/>
      <c r="T48" s="15"/>
      <c r="U48" s="15"/>
      <c r="V48" s="15"/>
      <c r="W48" s="15"/>
      <c r="X48" s="15"/>
      <c r="Y48" s="15"/>
      <c r="Z48" s="15"/>
    </row>
    <row r="49" spans="1:26" ht="50.1" customHeight="1" x14ac:dyDescent="0.25">
      <c r="A49" s="30" t="s">
        <v>221</v>
      </c>
      <c r="B49" s="30" t="s">
        <v>12</v>
      </c>
      <c r="C49" s="7" t="s">
        <v>21</v>
      </c>
      <c r="D49" s="8" t="s">
        <v>138</v>
      </c>
      <c r="E49" s="38" t="s">
        <v>222</v>
      </c>
      <c r="F49" s="38"/>
      <c r="G49" s="38" t="s">
        <v>223</v>
      </c>
      <c r="H49" s="9" t="s">
        <v>31</v>
      </c>
      <c r="I49" s="59" t="str">
        <f>HYPERLINK("http://screencast.com/t/rw7mKNruCU4F","http://screencast.com/t/rw7mKNruCU4F")</f>
        <v>http://screencast.com/t/rw7mKNruCU4F</v>
      </c>
      <c r="J49" s="36" t="s">
        <v>224</v>
      </c>
      <c r="K49" s="58" t="s">
        <v>191</v>
      </c>
      <c r="L49" s="34"/>
      <c r="M49" s="15"/>
      <c r="N49" s="15"/>
      <c r="O49" s="15"/>
      <c r="P49" s="15"/>
      <c r="Q49" s="15"/>
      <c r="R49" s="15"/>
      <c r="S49" s="15"/>
      <c r="T49" s="15"/>
      <c r="U49" s="15"/>
      <c r="V49" s="15"/>
      <c r="W49" s="15"/>
      <c r="X49" s="15"/>
      <c r="Y49" s="15"/>
      <c r="Z49" s="15"/>
    </row>
    <row r="50" spans="1:26" ht="50.1" customHeight="1" x14ac:dyDescent="0.25">
      <c r="A50" s="30" t="s">
        <v>225</v>
      </c>
      <c r="B50" s="30" t="s">
        <v>12</v>
      </c>
      <c r="C50" s="7" t="s">
        <v>21</v>
      </c>
      <c r="D50" s="8" t="s">
        <v>138</v>
      </c>
      <c r="E50" s="38" t="s">
        <v>226</v>
      </c>
      <c r="F50" s="38"/>
      <c r="G50" s="38" t="s">
        <v>438</v>
      </c>
      <c r="H50" s="9" t="s">
        <v>31</v>
      </c>
      <c r="I50" s="59" t="str">
        <f>HYPERLINK("http://screencast.com/t/FTm7xlGhGTe","http://screencast.com/t/FTm7xlGhGTe")</f>
        <v>http://screencast.com/t/FTm7xlGhGTe</v>
      </c>
      <c r="J50" s="36" t="s">
        <v>227</v>
      </c>
      <c r="K50" s="58" t="s">
        <v>191</v>
      </c>
      <c r="L50" s="34"/>
      <c r="M50" s="15"/>
      <c r="N50" s="15"/>
      <c r="O50" s="15"/>
      <c r="P50" s="15"/>
      <c r="Q50" s="15"/>
      <c r="R50" s="15"/>
      <c r="S50" s="15"/>
      <c r="T50" s="15"/>
      <c r="U50" s="15"/>
      <c r="V50" s="15"/>
      <c r="W50" s="15"/>
      <c r="X50" s="15"/>
      <c r="Y50" s="15"/>
      <c r="Z50" s="15"/>
    </row>
    <row r="51" spans="1:26" ht="50.1" hidden="1" customHeight="1" x14ac:dyDescent="0.25">
      <c r="A51" s="30" t="s">
        <v>228</v>
      </c>
      <c r="B51" s="30" t="s">
        <v>44</v>
      </c>
      <c r="C51" s="7" t="s">
        <v>21</v>
      </c>
      <c r="D51" s="8" t="s">
        <v>229</v>
      </c>
      <c r="E51" s="38" t="s">
        <v>230</v>
      </c>
      <c r="F51" s="38"/>
      <c r="G51" s="36" t="s">
        <v>231</v>
      </c>
      <c r="H51" s="32" t="s">
        <v>117</v>
      </c>
      <c r="I51" s="60" t="str">
        <f>HYPERLINK("http://screencast.com/t/uuS1nv9zRoKV","http://screencast.com/t/uuS1nv9zRoKV")</f>
        <v>http://screencast.com/t/uuS1nv9zRoKV</v>
      </c>
      <c r="J51" s="36"/>
      <c r="K51" s="58" t="s">
        <v>118</v>
      </c>
      <c r="L51" s="34"/>
      <c r="M51" s="15"/>
      <c r="N51" s="15"/>
      <c r="O51" s="15"/>
      <c r="P51" s="15"/>
      <c r="Q51" s="15"/>
      <c r="R51" s="15"/>
      <c r="S51" s="15"/>
      <c r="T51" s="15"/>
      <c r="U51" s="15"/>
      <c r="V51" s="15"/>
      <c r="W51" s="15"/>
      <c r="X51" s="15"/>
      <c r="Y51" s="15"/>
      <c r="Z51" s="15"/>
    </row>
    <row r="52" spans="1:26" ht="50.1" hidden="1" customHeight="1" x14ac:dyDescent="0.25">
      <c r="A52" s="30" t="s">
        <v>232</v>
      </c>
      <c r="B52" s="30" t="s">
        <v>44</v>
      </c>
      <c r="C52" s="7" t="s">
        <v>113</v>
      </c>
      <c r="D52" s="8" t="s">
        <v>229</v>
      </c>
      <c r="E52" s="38" t="s">
        <v>233</v>
      </c>
      <c r="F52" s="38"/>
      <c r="G52" s="36" t="s">
        <v>234</v>
      </c>
      <c r="H52" s="32" t="s">
        <v>117</v>
      </c>
      <c r="I52" s="60" t="str">
        <f>HYPERLINK("http://screencast.com/t/cpIS2Nm6","http://screencast.com/t/cpIS2Nm6")</f>
        <v>http://screencast.com/t/cpIS2Nm6</v>
      </c>
      <c r="J52" s="36"/>
      <c r="K52" s="58" t="s">
        <v>118</v>
      </c>
      <c r="L52" s="34"/>
      <c r="M52" s="15"/>
      <c r="N52" s="15"/>
      <c r="O52" s="15"/>
      <c r="P52" s="15"/>
      <c r="Q52" s="15"/>
      <c r="R52" s="15"/>
      <c r="S52" s="15"/>
      <c r="T52" s="15"/>
      <c r="U52" s="15"/>
      <c r="V52" s="15"/>
      <c r="W52" s="15"/>
      <c r="X52" s="15"/>
      <c r="Y52" s="15"/>
      <c r="Z52" s="15"/>
    </row>
    <row r="53" spans="1:26" ht="50.1" customHeight="1" x14ac:dyDescent="0.25">
      <c r="A53" s="30" t="s">
        <v>235</v>
      </c>
      <c r="B53" s="30" t="s">
        <v>12</v>
      </c>
      <c r="C53" s="7" t="s">
        <v>21</v>
      </c>
      <c r="D53" s="8" t="s">
        <v>236</v>
      </c>
      <c r="E53" s="38" t="s">
        <v>237</v>
      </c>
      <c r="F53" s="38"/>
      <c r="G53" s="38" t="s">
        <v>238</v>
      </c>
      <c r="H53" s="32" t="s">
        <v>18</v>
      </c>
      <c r="I53" s="61" t="str">
        <f>HYPERLINK("http://screencast.com/t/42Qt1GZmKuVH","http://screencast.com/t/42Qt1GZmKuVH")</f>
        <v>http://screencast.com/t/42Qt1GZmKuVH</v>
      </c>
      <c r="J53" s="36" t="s">
        <v>239</v>
      </c>
      <c r="K53" s="58" t="s">
        <v>240</v>
      </c>
      <c r="L53" s="34"/>
      <c r="M53" s="15"/>
      <c r="N53" s="15"/>
      <c r="O53" s="15"/>
      <c r="P53" s="15"/>
      <c r="Q53" s="15"/>
      <c r="R53" s="15"/>
      <c r="S53" s="15"/>
      <c r="T53" s="15"/>
      <c r="U53" s="15"/>
      <c r="V53" s="15"/>
      <c r="W53" s="15"/>
      <c r="X53" s="15"/>
      <c r="Y53" s="15"/>
      <c r="Z53" s="15"/>
    </row>
    <row r="54" spans="1:26" ht="50.1" customHeight="1" x14ac:dyDescent="0.25">
      <c r="A54" s="30" t="s">
        <v>241</v>
      </c>
      <c r="B54" s="30" t="s">
        <v>12</v>
      </c>
      <c r="C54" s="7" t="s">
        <v>21</v>
      </c>
      <c r="D54" s="8" t="s">
        <v>236</v>
      </c>
      <c r="E54" s="38" t="s">
        <v>242</v>
      </c>
      <c r="F54" s="38"/>
      <c r="G54" s="38" t="s">
        <v>243</v>
      </c>
      <c r="H54" s="32" t="s">
        <v>18</v>
      </c>
      <c r="I54" s="61" t="str">
        <f>HYPERLINK("http://screencast.com/t/4s6lgzlI","http://screencast.com/t/4s6lgzlI")</f>
        <v>http://screencast.com/t/4s6lgzlI</v>
      </c>
      <c r="J54" s="36"/>
      <c r="K54" s="58" t="s">
        <v>97</v>
      </c>
      <c r="L54" s="34"/>
      <c r="M54" s="15"/>
      <c r="N54" s="15"/>
      <c r="O54" s="15"/>
      <c r="P54" s="15"/>
      <c r="Q54" s="15"/>
      <c r="R54" s="15"/>
      <c r="S54" s="15"/>
      <c r="T54" s="15"/>
      <c r="U54" s="15"/>
      <c r="V54" s="15"/>
      <c r="W54" s="15"/>
      <c r="X54" s="15"/>
      <c r="Y54" s="15"/>
      <c r="Z54" s="15"/>
    </row>
    <row r="55" spans="1:26" ht="50.1" customHeight="1" x14ac:dyDescent="0.25">
      <c r="A55" s="30" t="s">
        <v>244</v>
      </c>
      <c r="B55" s="30" t="s">
        <v>12</v>
      </c>
      <c r="C55" s="7" t="s">
        <v>21</v>
      </c>
      <c r="D55" s="8" t="s">
        <v>236</v>
      </c>
      <c r="E55" s="38" t="s">
        <v>245</v>
      </c>
      <c r="F55" s="38"/>
      <c r="G55" s="38" t="s">
        <v>246</v>
      </c>
      <c r="H55" s="32" t="s">
        <v>18</v>
      </c>
      <c r="I55" s="61" t="str">
        <f>HYPERLINK("http://screencast.com/t/vi6RLWCFRGs","http://screencast.com/t/vi6RLWCFRGs")</f>
        <v>http://screencast.com/t/vi6RLWCFRGs</v>
      </c>
      <c r="J55" s="36" t="s">
        <v>247</v>
      </c>
      <c r="K55" s="58" t="s">
        <v>97</v>
      </c>
      <c r="L55" s="34"/>
      <c r="M55" s="15"/>
      <c r="N55" s="15"/>
      <c r="O55" s="15"/>
      <c r="P55" s="15"/>
      <c r="Q55" s="15"/>
      <c r="R55" s="15"/>
      <c r="S55" s="15"/>
      <c r="T55" s="15"/>
      <c r="U55" s="15"/>
      <c r="V55" s="15"/>
      <c r="W55" s="15"/>
      <c r="X55" s="15"/>
      <c r="Y55" s="15"/>
      <c r="Z55" s="15"/>
    </row>
    <row r="56" spans="1:26" ht="50.1" customHeight="1" x14ac:dyDescent="0.25">
      <c r="A56" s="30" t="s">
        <v>248</v>
      </c>
      <c r="B56" s="30" t="s">
        <v>12</v>
      </c>
      <c r="C56" s="7" t="s">
        <v>21</v>
      </c>
      <c r="D56" s="38" t="s">
        <v>249</v>
      </c>
      <c r="E56" s="38" t="s">
        <v>250</v>
      </c>
      <c r="F56" s="38"/>
      <c r="G56" s="38" t="s">
        <v>251</v>
      </c>
      <c r="H56" s="47" t="s">
        <v>26</v>
      </c>
      <c r="I56" s="38" t="s">
        <v>252</v>
      </c>
      <c r="J56" s="36"/>
      <c r="K56" s="58" t="s">
        <v>97</v>
      </c>
      <c r="L56" s="34"/>
      <c r="M56" s="15"/>
      <c r="N56" s="15"/>
      <c r="O56" s="15"/>
      <c r="P56" s="15"/>
      <c r="Q56" s="15"/>
      <c r="R56" s="15"/>
      <c r="S56" s="15"/>
      <c r="T56" s="15"/>
      <c r="U56" s="15"/>
      <c r="V56" s="15"/>
      <c r="W56" s="15"/>
      <c r="X56" s="15"/>
      <c r="Y56" s="15"/>
      <c r="Z56" s="15"/>
    </row>
    <row r="57" spans="1:26" ht="50.1" customHeight="1" x14ac:dyDescent="0.25">
      <c r="A57" s="30" t="s">
        <v>253</v>
      </c>
      <c r="B57" s="30" t="s">
        <v>12</v>
      </c>
      <c r="C57" s="7" t="s">
        <v>21</v>
      </c>
      <c r="D57" s="38" t="s">
        <v>249</v>
      </c>
      <c r="E57" s="38" t="s">
        <v>254</v>
      </c>
      <c r="F57" s="38"/>
      <c r="G57" s="38" t="s">
        <v>439</v>
      </c>
      <c r="H57" s="47" t="s">
        <v>26</v>
      </c>
      <c r="I57" s="38" t="s">
        <v>255</v>
      </c>
      <c r="J57" s="36"/>
      <c r="K57" s="58" t="s">
        <v>97</v>
      </c>
      <c r="L57" s="34"/>
      <c r="M57" s="15"/>
      <c r="N57" s="15"/>
      <c r="O57" s="15"/>
      <c r="P57" s="15"/>
      <c r="Q57" s="15"/>
      <c r="R57" s="15"/>
      <c r="S57" s="15"/>
      <c r="T57" s="15"/>
      <c r="U57" s="15"/>
      <c r="V57" s="15"/>
      <c r="W57" s="15"/>
      <c r="X57" s="15"/>
      <c r="Y57" s="15"/>
      <c r="Z57" s="15"/>
    </row>
    <row r="58" spans="1:26" ht="50.1" customHeight="1" x14ac:dyDescent="0.25">
      <c r="A58" s="30" t="s">
        <v>256</v>
      </c>
      <c r="B58" s="30" t="s">
        <v>12</v>
      </c>
      <c r="C58" s="37" t="s">
        <v>13</v>
      </c>
      <c r="D58" s="38" t="s">
        <v>249</v>
      </c>
      <c r="E58" s="38" t="s">
        <v>257</v>
      </c>
      <c r="F58" s="38"/>
      <c r="G58" s="38" t="s">
        <v>258</v>
      </c>
      <c r="H58" s="47" t="s">
        <v>26</v>
      </c>
      <c r="I58" s="38"/>
      <c r="J58" s="36"/>
      <c r="K58" s="58" t="s">
        <v>259</v>
      </c>
      <c r="L58" s="34"/>
      <c r="M58" s="15"/>
      <c r="N58" s="15"/>
      <c r="O58" s="15"/>
      <c r="P58" s="15"/>
      <c r="Q58" s="15"/>
      <c r="R58" s="15"/>
      <c r="S58" s="15"/>
      <c r="T58" s="15"/>
      <c r="U58" s="15"/>
      <c r="V58" s="15"/>
      <c r="W58" s="15"/>
      <c r="X58" s="15"/>
      <c r="Y58" s="15"/>
      <c r="Z58" s="15"/>
    </row>
    <row r="59" spans="1:26" ht="50.1" customHeight="1" x14ac:dyDescent="0.25">
      <c r="A59" s="30" t="s">
        <v>260</v>
      </c>
      <c r="B59" s="30" t="s">
        <v>12</v>
      </c>
      <c r="C59" s="7" t="s">
        <v>21</v>
      </c>
      <c r="D59" s="38" t="s">
        <v>249</v>
      </c>
      <c r="E59" s="38" t="s">
        <v>261</v>
      </c>
      <c r="F59" s="38"/>
      <c r="G59" s="38" t="s">
        <v>262</v>
      </c>
      <c r="H59" s="47" t="s">
        <v>26</v>
      </c>
      <c r="I59" s="38" t="s">
        <v>263</v>
      </c>
      <c r="J59" s="36"/>
      <c r="K59" s="58" t="s">
        <v>259</v>
      </c>
      <c r="L59" s="34"/>
      <c r="M59" s="15"/>
      <c r="N59" s="15"/>
      <c r="O59" s="15"/>
      <c r="P59" s="15"/>
      <c r="Q59" s="15"/>
      <c r="R59" s="15"/>
      <c r="S59" s="15"/>
      <c r="T59" s="15"/>
      <c r="U59" s="15"/>
      <c r="V59" s="15"/>
      <c r="W59" s="15"/>
      <c r="X59" s="15"/>
      <c r="Y59" s="15"/>
      <c r="Z59" s="15"/>
    </row>
    <row r="60" spans="1:26" ht="50.1" customHeight="1" x14ac:dyDescent="0.25">
      <c r="A60" s="30" t="s">
        <v>264</v>
      </c>
      <c r="B60" s="30" t="s">
        <v>12</v>
      </c>
      <c r="C60" s="7" t="s">
        <v>21</v>
      </c>
      <c r="D60" s="38" t="s">
        <v>249</v>
      </c>
      <c r="E60" s="38" t="s">
        <v>265</v>
      </c>
      <c r="F60" s="38"/>
      <c r="G60" s="38" t="s">
        <v>266</v>
      </c>
      <c r="H60" s="47" t="s">
        <v>26</v>
      </c>
      <c r="I60" s="38" t="s">
        <v>267</v>
      </c>
      <c r="J60" s="36"/>
      <c r="K60" s="58" t="s">
        <v>259</v>
      </c>
      <c r="L60" s="34"/>
      <c r="M60" s="15"/>
      <c r="N60" s="15"/>
      <c r="O60" s="15"/>
      <c r="P60" s="15"/>
      <c r="Q60" s="15"/>
      <c r="R60" s="15"/>
      <c r="S60" s="15"/>
      <c r="T60" s="15"/>
      <c r="U60" s="15"/>
      <c r="V60" s="15"/>
      <c r="W60" s="15"/>
      <c r="X60" s="15"/>
      <c r="Y60" s="15"/>
      <c r="Z60" s="15"/>
    </row>
    <row r="61" spans="1:26" ht="50.1" customHeight="1" x14ac:dyDescent="0.25">
      <c r="A61" s="30" t="s">
        <v>268</v>
      </c>
      <c r="B61" s="30" t="s">
        <v>12</v>
      </c>
      <c r="C61" s="37" t="s">
        <v>113</v>
      </c>
      <c r="D61" s="8" t="s">
        <v>236</v>
      </c>
      <c r="E61" s="38" t="s">
        <v>269</v>
      </c>
      <c r="F61" s="38"/>
      <c r="G61" s="38" t="s">
        <v>440</v>
      </c>
      <c r="H61" s="47" t="s">
        <v>26</v>
      </c>
      <c r="I61" s="59" t="str">
        <f>HYPERLINK("http://screencast.com/t/rwvYrBBY7","http://screencast.com/t/rwvYrBBY7")</f>
        <v>http://screencast.com/t/rwvYrBBY7</v>
      </c>
      <c r="J61" s="36"/>
      <c r="K61" s="58" t="s">
        <v>270</v>
      </c>
      <c r="L61" s="34"/>
      <c r="M61" s="15"/>
      <c r="N61" s="15"/>
      <c r="O61" s="15"/>
      <c r="P61" s="15"/>
      <c r="Q61" s="15"/>
      <c r="R61" s="15"/>
      <c r="S61" s="15"/>
      <c r="T61" s="15"/>
      <c r="U61" s="15"/>
      <c r="V61" s="15"/>
      <c r="W61" s="15"/>
      <c r="X61" s="15"/>
      <c r="Y61" s="15"/>
      <c r="Z61" s="15"/>
    </row>
    <row r="62" spans="1:26" ht="50.1" customHeight="1" x14ac:dyDescent="0.25">
      <c r="A62" s="30" t="s">
        <v>271</v>
      </c>
      <c r="B62" s="30" t="s">
        <v>12</v>
      </c>
      <c r="C62" s="7" t="s">
        <v>21</v>
      </c>
      <c r="D62" s="38" t="s">
        <v>249</v>
      </c>
      <c r="E62" s="38" t="s">
        <v>272</v>
      </c>
      <c r="F62" s="38"/>
      <c r="G62" s="38" t="s">
        <v>258</v>
      </c>
      <c r="H62" s="47" t="s">
        <v>26</v>
      </c>
      <c r="I62" s="35"/>
      <c r="J62" s="36"/>
      <c r="K62" s="58" t="s">
        <v>259</v>
      </c>
      <c r="L62" s="34"/>
      <c r="M62" s="15"/>
      <c r="N62" s="15"/>
      <c r="O62" s="15"/>
      <c r="P62" s="15"/>
      <c r="Q62" s="15"/>
      <c r="R62" s="15"/>
      <c r="S62" s="15"/>
      <c r="T62" s="15"/>
      <c r="U62" s="15"/>
      <c r="V62" s="15"/>
      <c r="W62" s="15"/>
      <c r="X62" s="15"/>
      <c r="Y62" s="15"/>
      <c r="Z62" s="15"/>
    </row>
    <row r="63" spans="1:26" ht="50.1" customHeight="1" x14ac:dyDescent="0.25">
      <c r="A63" s="30" t="s">
        <v>273</v>
      </c>
      <c r="B63" s="30" t="s">
        <v>12</v>
      </c>
      <c r="C63" s="7" t="s">
        <v>21</v>
      </c>
      <c r="D63" s="38" t="s">
        <v>249</v>
      </c>
      <c r="E63" s="38" t="s">
        <v>274</v>
      </c>
      <c r="F63" s="38"/>
      <c r="G63" s="38" t="s">
        <v>441</v>
      </c>
      <c r="H63" s="47" t="s">
        <v>26</v>
      </c>
      <c r="I63" s="38" t="s">
        <v>275</v>
      </c>
      <c r="J63" s="36"/>
      <c r="K63" s="58" t="s">
        <v>97</v>
      </c>
      <c r="L63" s="34"/>
      <c r="M63" s="15"/>
      <c r="N63" s="15"/>
      <c r="O63" s="15"/>
      <c r="P63" s="15"/>
      <c r="Q63" s="15"/>
      <c r="R63" s="15"/>
      <c r="S63" s="15"/>
      <c r="T63" s="15"/>
      <c r="U63" s="15"/>
      <c r="V63" s="15"/>
      <c r="W63" s="15"/>
      <c r="X63" s="15"/>
      <c r="Y63" s="15"/>
      <c r="Z63" s="15"/>
    </row>
    <row r="64" spans="1:26" ht="50.1" customHeight="1" x14ac:dyDescent="0.25">
      <c r="A64" s="30" t="s">
        <v>276</v>
      </c>
      <c r="B64" s="30" t="s">
        <v>12</v>
      </c>
      <c r="C64" s="7" t="s">
        <v>21</v>
      </c>
      <c r="D64" s="38" t="s">
        <v>249</v>
      </c>
      <c r="E64" s="38" t="s">
        <v>277</v>
      </c>
      <c r="F64" s="38"/>
      <c r="G64" s="38" t="s">
        <v>278</v>
      </c>
      <c r="H64" s="47" t="s">
        <v>26</v>
      </c>
      <c r="I64" s="38" t="s">
        <v>279</v>
      </c>
      <c r="J64" s="36"/>
      <c r="K64" s="58" t="s">
        <v>97</v>
      </c>
      <c r="L64" s="34"/>
      <c r="M64" s="15"/>
      <c r="N64" s="15"/>
      <c r="O64" s="15"/>
      <c r="P64" s="15"/>
      <c r="Q64" s="15"/>
      <c r="R64" s="15"/>
      <c r="S64" s="15"/>
      <c r="T64" s="15"/>
      <c r="U64" s="15"/>
      <c r="V64" s="15"/>
      <c r="W64" s="15"/>
      <c r="X64" s="15"/>
      <c r="Y64" s="15"/>
      <c r="Z64" s="15"/>
    </row>
    <row r="65" spans="1:26" ht="50.1" customHeight="1" x14ac:dyDescent="0.25">
      <c r="A65" s="39" t="s">
        <v>280</v>
      </c>
      <c r="B65" s="39" t="s">
        <v>12</v>
      </c>
      <c r="C65" s="37" t="s">
        <v>21</v>
      </c>
      <c r="D65" s="38" t="s">
        <v>236</v>
      </c>
      <c r="E65" s="38" t="s">
        <v>281</v>
      </c>
      <c r="F65" s="38"/>
      <c r="G65" s="38" t="s">
        <v>282</v>
      </c>
      <c r="H65" s="63" t="s">
        <v>18</v>
      </c>
      <c r="I65" s="64" t="s">
        <v>283</v>
      </c>
      <c r="J65" s="36"/>
      <c r="K65" s="58"/>
      <c r="L65" s="34"/>
      <c r="M65" s="15"/>
      <c r="N65" s="15"/>
      <c r="O65" s="15"/>
      <c r="P65" s="15"/>
      <c r="Q65" s="15"/>
      <c r="R65" s="15"/>
      <c r="S65" s="15"/>
      <c r="T65" s="15"/>
      <c r="U65" s="15"/>
      <c r="V65" s="15"/>
      <c r="W65" s="15"/>
      <c r="X65" s="15"/>
      <c r="Y65" s="15"/>
      <c r="Z65" s="15"/>
    </row>
    <row r="66" spans="1:26" ht="50.1" customHeight="1" x14ac:dyDescent="0.25">
      <c r="A66" s="39" t="s">
        <v>284</v>
      </c>
      <c r="B66" s="39" t="s">
        <v>12</v>
      </c>
      <c r="C66" s="37" t="s">
        <v>21</v>
      </c>
      <c r="D66" s="38" t="s">
        <v>236</v>
      </c>
      <c r="E66" s="38" t="s">
        <v>285</v>
      </c>
      <c r="F66" s="38"/>
      <c r="G66" s="36" t="s">
        <v>286</v>
      </c>
      <c r="H66" s="65" t="s">
        <v>31</v>
      </c>
      <c r="I66" s="66" t="s">
        <v>287</v>
      </c>
      <c r="J66" s="62"/>
      <c r="K66" s="58"/>
      <c r="L66" s="34"/>
      <c r="M66" s="15"/>
      <c r="N66" s="15"/>
      <c r="O66" s="15"/>
      <c r="P66" s="15"/>
      <c r="Q66" s="15"/>
      <c r="R66" s="15"/>
      <c r="S66" s="15"/>
      <c r="T66" s="15"/>
      <c r="U66" s="15"/>
      <c r="V66" s="15"/>
      <c r="W66" s="15"/>
      <c r="X66" s="15"/>
      <c r="Y66" s="15"/>
      <c r="Z66" s="15"/>
    </row>
    <row r="67" spans="1:26" ht="50.1" customHeight="1" x14ac:dyDescent="0.25">
      <c r="A67" s="39" t="s">
        <v>288</v>
      </c>
      <c r="B67" s="39" t="s">
        <v>12</v>
      </c>
      <c r="C67" s="37" t="s">
        <v>13</v>
      </c>
      <c r="D67" s="38" t="s">
        <v>236</v>
      </c>
      <c r="E67" s="38" t="s">
        <v>289</v>
      </c>
      <c r="F67" s="38"/>
      <c r="G67" s="36" t="s">
        <v>290</v>
      </c>
      <c r="H67" s="67" t="s">
        <v>18</v>
      </c>
      <c r="I67" s="66" t="s">
        <v>291</v>
      </c>
      <c r="J67" s="62"/>
      <c r="K67" s="58"/>
      <c r="L67" s="34"/>
      <c r="M67" s="15"/>
      <c r="N67" s="15"/>
      <c r="O67" s="15"/>
      <c r="P67" s="15"/>
      <c r="Q67" s="15"/>
      <c r="R67" s="15"/>
      <c r="S67" s="15"/>
      <c r="T67" s="15"/>
      <c r="U67" s="15"/>
      <c r="V67" s="15"/>
      <c r="W67" s="15"/>
      <c r="X67" s="15"/>
      <c r="Y67" s="15"/>
      <c r="Z67" s="15"/>
    </row>
    <row r="68" spans="1:26" ht="50.1" customHeight="1" x14ac:dyDescent="0.25">
      <c r="A68" s="39" t="s">
        <v>292</v>
      </c>
      <c r="B68" s="39" t="s">
        <v>12</v>
      </c>
      <c r="C68" s="37" t="s">
        <v>13</v>
      </c>
      <c r="D68" s="38" t="s">
        <v>236</v>
      </c>
      <c r="E68" s="38" t="s">
        <v>293</v>
      </c>
      <c r="F68" s="38"/>
      <c r="G68" s="36" t="s">
        <v>294</v>
      </c>
      <c r="H68" s="68" t="s">
        <v>26</v>
      </c>
      <c r="I68" s="69" t="s">
        <v>295</v>
      </c>
      <c r="J68" s="62"/>
      <c r="K68" s="58"/>
      <c r="L68" s="34"/>
      <c r="M68" s="15"/>
      <c r="N68" s="15"/>
      <c r="O68" s="15"/>
      <c r="P68" s="15"/>
      <c r="Q68" s="15"/>
      <c r="R68" s="15"/>
      <c r="S68" s="15"/>
      <c r="T68" s="15"/>
      <c r="U68" s="15"/>
      <c r="V68" s="15"/>
      <c r="W68" s="15"/>
      <c r="X68" s="15"/>
      <c r="Y68" s="15"/>
      <c r="Z68" s="15"/>
    </row>
    <row r="69" spans="1:26" ht="50.1" customHeight="1" x14ac:dyDescent="0.25">
      <c r="A69" s="39" t="s">
        <v>296</v>
      </c>
      <c r="B69" s="39" t="s">
        <v>12</v>
      </c>
      <c r="C69" s="37" t="s">
        <v>21</v>
      </c>
      <c r="D69" s="38" t="s">
        <v>236</v>
      </c>
      <c r="E69" s="38" t="s">
        <v>297</v>
      </c>
      <c r="F69" s="38"/>
      <c r="G69" s="36" t="s">
        <v>298</v>
      </c>
      <c r="H69" s="68" t="s">
        <v>26</v>
      </c>
      <c r="I69" s="69" t="s">
        <v>299</v>
      </c>
      <c r="J69" s="62"/>
      <c r="K69" s="58"/>
      <c r="L69" s="34"/>
      <c r="M69" s="15"/>
      <c r="N69" s="15"/>
      <c r="O69" s="15"/>
      <c r="P69" s="15"/>
      <c r="Q69" s="15"/>
      <c r="R69" s="15"/>
      <c r="S69" s="15"/>
      <c r="T69" s="15"/>
      <c r="U69" s="15"/>
      <c r="V69" s="15"/>
      <c r="W69" s="15"/>
      <c r="X69" s="15"/>
      <c r="Y69" s="15"/>
      <c r="Z69" s="15"/>
    </row>
    <row r="70" spans="1:26" ht="50.1" customHeight="1" x14ac:dyDescent="0.25">
      <c r="A70" s="39" t="s">
        <v>300</v>
      </c>
      <c r="B70" s="39" t="s">
        <v>12</v>
      </c>
      <c r="C70" s="37" t="s">
        <v>21</v>
      </c>
      <c r="D70" s="38" t="s">
        <v>249</v>
      </c>
      <c r="E70" s="38" t="s">
        <v>301</v>
      </c>
      <c r="F70" s="38"/>
      <c r="G70" s="36" t="s">
        <v>302</v>
      </c>
      <c r="H70" s="68" t="s">
        <v>26</v>
      </c>
      <c r="I70" s="58" t="s">
        <v>303</v>
      </c>
      <c r="J70" s="62"/>
      <c r="K70" s="58"/>
      <c r="L70" s="34"/>
      <c r="M70" s="15"/>
      <c r="N70" s="15"/>
      <c r="O70" s="15"/>
      <c r="P70" s="15"/>
      <c r="Q70" s="15"/>
      <c r="R70" s="15"/>
      <c r="S70" s="15"/>
      <c r="T70" s="15"/>
      <c r="U70" s="15"/>
      <c r="V70" s="15"/>
      <c r="W70" s="15"/>
      <c r="X70" s="15"/>
      <c r="Y70" s="15"/>
      <c r="Z70" s="15"/>
    </row>
    <row r="71" spans="1:26" ht="50.1" customHeight="1" x14ac:dyDescent="0.25">
      <c r="A71" s="39" t="s">
        <v>304</v>
      </c>
      <c r="B71" s="39" t="s">
        <v>12</v>
      </c>
      <c r="C71" s="37" t="s">
        <v>21</v>
      </c>
      <c r="D71" s="38" t="s">
        <v>249</v>
      </c>
      <c r="E71" s="38" t="s">
        <v>305</v>
      </c>
      <c r="F71" s="38"/>
      <c r="G71" s="36" t="s">
        <v>306</v>
      </c>
      <c r="H71" s="68" t="s">
        <v>26</v>
      </c>
      <c r="I71" s="58" t="s">
        <v>307</v>
      </c>
      <c r="J71" s="62"/>
      <c r="K71" s="58"/>
      <c r="L71" s="34"/>
      <c r="M71" s="15"/>
      <c r="N71" s="15"/>
      <c r="O71" s="15"/>
      <c r="P71" s="15"/>
      <c r="Q71" s="15"/>
      <c r="R71" s="15"/>
      <c r="S71" s="15"/>
      <c r="T71" s="15"/>
      <c r="U71" s="15"/>
      <c r="V71" s="15"/>
      <c r="W71" s="15"/>
      <c r="X71" s="15"/>
      <c r="Y71" s="15"/>
      <c r="Z71" s="15"/>
    </row>
    <row r="72" spans="1:26" ht="50.1" customHeight="1" x14ac:dyDescent="0.25">
      <c r="A72" s="39" t="s">
        <v>308</v>
      </c>
      <c r="B72" s="39" t="s">
        <v>12</v>
      </c>
      <c r="C72" s="37" t="s">
        <v>21</v>
      </c>
      <c r="D72" s="38" t="s">
        <v>236</v>
      </c>
      <c r="E72" s="38" t="s">
        <v>309</v>
      </c>
      <c r="F72" s="38"/>
      <c r="G72" s="36" t="s">
        <v>310</v>
      </c>
      <c r="H72" s="67" t="s">
        <v>18</v>
      </c>
      <c r="I72" s="58"/>
      <c r="J72" s="62"/>
      <c r="K72" s="58"/>
      <c r="L72" s="34"/>
      <c r="M72" s="15"/>
      <c r="N72" s="15"/>
      <c r="O72" s="15"/>
      <c r="P72" s="15"/>
      <c r="Q72" s="15"/>
      <c r="R72" s="15"/>
      <c r="S72" s="15"/>
      <c r="T72" s="15"/>
      <c r="U72" s="15"/>
      <c r="V72" s="15"/>
      <c r="W72" s="15"/>
      <c r="X72" s="15"/>
      <c r="Y72" s="15"/>
      <c r="Z72" s="15"/>
    </row>
    <row r="73" spans="1:26" ht="50.1" customHeight="1" x14ac:dyDescent="0.25">
      <c r="A73" s="39" t="s">
        <v>311</v>
      </c>
      <c r="B73" s="39" t="s">
        <v>12</v>
      </c>
      <c r="C73" s="37" t="s">
        <v>21</v>
      </c>
      <c r="D73" s="38" t="s">
        <v>236</v>
      </c>
      <c r="E73" s="38" t="s">
        <v>312</v>
      </c>
      <c r="F73" s="38"/>
      <c r="G73" s="36" t="s">
        <v>313</v>
      </c>
      <c r="H73" s="67" t="s">
        <v>18</v>
      </c>
      <c r="I73" s="58"/>
      <c r="J73" s="62"/>
      <c r="K73" s="58"/>
      <c r="L73" s="34"/>
      <c r="M73" s="15"/>
      <c r="N73" s="15"/>
      <c r="O73" s="15"/>
      <c r="P73" s="15"/>
      <c r="Q73" s="15"/>
      <c r="R73" s="15"/>
      <c r="S73" s="15"/>
      <c r="T73" s="15"/>
      <c r="U73" s="15"/>
      <c r="V73" s="15"/>
      <c r="W73" s="15"/>
      <c r="X73" s="15"/>
      <c r="Y73" s="15"/>
      <c r="Z73" s="15"/>
    </row>
    <row r="74" spans="1:26" ht="50.1" customHeight="1" x14ac:dyDescent="0.25">
      <c r="A74" s="39" t="s">
        <v>314</v>
      </c>
      <c r="B74" s="39" t="s">
        <v>12</v>
      </c>
      <c r="C74" s="37" t="s">
        <v>13</v>
      </c>
      <c r="D74" s="38" t="s">
        <v>236</v>
      </c>
      <c r="E74" s="38" t="s">
        <v>315</v>
      </c>
      <c r="F74" s="38"/>
      <c r="G74" s="36" t="s">
        <v>316</v>
      </c>
      <c r="H74" s="68" t="s">
        <v>26</v>
      </c>
      <c r="I74" s="58"/>
      <c r="J74" s="62"/>
      <c r="K74" s="58"/>
      <c r="L74" s="34"/>
      <c r="M74" s="15"/>
      <c r="N74" s="15"/>
      <c r="O74" s="15"/>
      <c r="P74" s="15"/>
      <c r="Q74" s="15"/>
      <c r="R74" s="15"/>
      <c r="S74" s="15"/>
      <c r="T74" s="15"/>
      <c r="U74" s="15"/>
      <c r="V74" s="15"/>
      <c r="W74" s="15"/>
      <c r="X74" s="15"/>
      <c r="Y74" s="15"/>
      <c r="Z74" s="15"/>
    </row>
    <row r="75" spans="1:26" ht="50.1" customHeight="1" x14ac:dyDescent="0.25">
      <c r="A75" s="39" t="s">
        <v>317</v>
      </c>
      <c r="B75" s="39" t="s">
        <v>12</v>
      </c>
      <c r="C75" s="37" t="s">
        <v>21</v>
      </c>
      <c r="D75" s="38" t="s">
        <v>236</v>
      </c>
      <c r="E75" s="38" t="s">
        <v>318</v>
      </c>
      <c r="F75" s="38"/>
      <c r="G75" s="36" t="s">
        <v>319</v>
      </c>
      <c r="H75" s="67" t="s">
        <v>18</v>
      </c>
      <c r="I75" s="58"/>
      <c r="J75" s="62"/>
      <c r="K75" s="58"/>
      <c r="L75" s="34"/>
      <c r="M75" s="15"/>
      <c r="N75" s="15"/>
      <c r="O75" s="15"/>
      <c r="P75" s="15"/>
      <c r="Q75" s="15"/>
      <c r="R75" s="15"/>
      <c r="S75" s="15"/>
      <c r="T75" s="15"/>
      <c r="U75" s="15"/>
      <c r="V75" s="15"/>
      <c r="W75" s="15"/>
      <c r="X75" s="15"/>
      <c r="Y75" s="15"/>
      <c r="Z75" s="15"/>
    </row>
    <row r="76" spans="1:26" ht="50.1" customHeight="1" x14ac:dyDescent="0.25">
      <c r="A76" s="39" t="s">
        <v>320</v>
      </c>
      <c r="B76" s="39" t="s">
        <v>12</v>
      </c>
      <c r="C76" s="37" t="s">
        <v>21</v>
      </c>
      <c r="D76" s="38" t="s">
        <v>236</v>
      </c>
      <c r="E76" s="38" t="s">
        <v>321</v>
      </c>
      <c r="F76" s="38"/>
      <c r="G76" s="36" t="s">
        <v>322</v>
      </c>
      <c r="H76" s="68" t="s">
        <v>26</v>
      </c>
      <c r="I76" s="58"/>
      <c r="J76" s="62"/>
      <c r="K76" s="58"/>
      <c r="L76" s="34"/>
      <c r="M76" s="15"/>
      <c r="N76" s="15"/>
      <c r="O76" s="15"/>
      <c r="P76" s="15"/>
      <c r="Q76" s="15"/>
      <c r="R76" s="15"/>
      <c r="S76" s="15"/>
      <c r="T76" s="15"/>
      <c r="U76" s="15"/>
      <c r="V76" s="15"/>
      <c r="W76" s="15"/>
      <c r="X76" s="15"/>
      <c r="Y76" s="15"/>
      <c r="Z76" s="15"/>
    </row>
    <row r="77" spans="1:26" ht="50.1" customHeight="1" x14ac:dyDescent="0.25">
      <c r="A77" s="39" t="s">
        <v>323</v>
      </c>
      <c r="B77" s="39" t="s">
        <v>12</v>
      </c>
      <c r="C77" s="37" t="s">
        <v>21</v>
      </c>
      <c r="D77" s="38" t="s">
        <v>236</v>
      </c>
      <c r="E77" s="38" t="s">
        <v>324</v>
      </c>
      <c r="F77" s="38"/>
      <c r="G77" s="36" t="s">
        <v>325</v>
      </c>
      <c r="H77" s="67" t="s">
        <v>18</v>
      </c>
      <c r="I77" s="58"/>
      <c r="J77" s="62"/>
      <c r="K77" s="58"/>
      <c r="L77" s="34"/>
      <c r="M77" s="15"/>
      <c r="N77" s="15"/>
      <c r="O77" s="15"/>
      <c r="P77" s="15"/>
      <c r="Q77" s="15"/>
      <c r="R77" s="15"/>
      <c r="S77" s="15"/>
      <c r="T77" s="15"/>
      <c r="U77" s="15"/>
      <c r="V77" s="15"/>
      <c r="W77" s="15"/>
      <c r="X77" s="15"/>
      <c r="Y77" s="15"/>
      <c r="Z77" s="15"/>
    </row>
    <row r="78" spans="1:26" ht="50.1" customHeight="1" x14ac:dyDescent="0.25">
      <c r="A78" s="39" t="s">
        <v>326</v>
      </c>
      <c r="B78" s="39" t="s">
        <v>12</v>
      </c>
      <c r="C78" s="37" t="s">
        <v>21</v>
      </c>
      <c r="D78" s="38" t="s">
        <v>236</v>
      </c>
      <c r="E78" s="38" t="s">
        <v>327</v>
      </c>
      <c r="F78" s="38"/>
      <c r="G78" s="36" t="s">
        <v>328</v>
      </c>
      <c r="H78" s="67" t="s">
        <v>18</v>
      </c>
      <c r="I78" s="69" t="s">
        <v>329</v>
      </c>
      <c r="J78" s="62"/>
      <c r="K78" s="58"/>
      <c r="L78" s="34"/>
      <c r="M78" s="15"/>
      <c r="N78" s="15"/>
      <c r="O78" s="15"/>
      <c r="P78" s="15"/>
      <c r="Q78" s="15"/>
      <c r="R78" s="15"/>
      <c r="S78" s="15"/>
      <c r="T78" s="15"/>
      <c r="U78" s="15"/>
      <c r="V78" s="15"/>
      <c r="W78" s="15"/>
      <c r="X78" s="15"/>
      <c r="Y78" s="15"/>
      <c r="Z78" s="15"/>
    </row>
    <row r="79" spans="1:26" ht="50.1" customHeight="1" x14ac:dyDescent="0.25">
      <c r="A79" s="39" t="s">
        <v>330</v>
      </c>
      <c r="B79" s="39" t="s">
        <v>12</v>
      </c>
      <c r="C79" s="37" t="s">
        <v>21</v>
      </c>
      <c r="D79" s="38" t="s">
        <v>236</v>
      </c>
      <c r="E79" s="38" t="s">
        <v>331</v>
      </c>
      <c r="F79" s="38"/>
      <c r="G79" s="36" t="s">
        <v>332</v>
      </c>
      <c r="H79" s="67" t="s">
        <v>18</v>
      </c>
      <c r="I79" s="69" t="s">
        <v>333</v>
      </c>
      <c r="J79" s="62"/>
      <c r="K79" s="58"/>
      <c r="L79" s="34"/>
      <c r="M79" s="15"/>
      <c r="N79" s="15"/>
      <c r="O79" s="15"/>
      <c r="P79" s="15"/>
      <c r="Q79" s="15"/>
      <c r="R79" s="15"/>
      <c r="S79" s="15"/>
      <c r="T79" s="15"/>
      <c r="U79" s="15"/>
      <c r="V79" s="15"/>
      <c r="W79" s="15"/>
      <c r="X79" s="15"/>
      <c r="Y79" s="15"/>
      <c r="Z79" s="15"/>
    </row>
    <row r="80" spans="1:26" ht="50.1" customHeight="1" x14ac:dyDescent="0.25">
      <c r="A80" s="39" t="s">
        <v>334</v>
      </c>
      <c r="B80" s="39" t="s">
        <v>12</v>
      </c>
      <c r="C80" s="37" t="s">
        <v>21</v>
      </c>
      <c r="D80" s="38" t="s">
        <v>236</v>
      </c>
      <c r="E80" s="38" t="s">
        <v>335</v>
      </c>
      <c r="F80" s="38"/>
      <c r="G80" s="36" t="s">
        <v>336</v>
      </c>
      <c r="H80" s="67" t="s">
        <v>18</v>
      </c>
      <c r="I80" s="69" t="s">
        <v>337</v>
      </c>
      <c r="J80" s="62"/>
      <c r="K80" s="58"/>
      <c r="L80" s="34"/>
      <c r="M80" s="15"/>
      <c r="N80" s="15"/>
      <c r="O80" s="15"/>
      <c r="P80" s="15"/>
      <c r="Q80" s="15"/>
      <c r="R80" s="15"/>
      <c r="S80" s="15"/>
      <c r="T80" s="15"/>
      <c r="U80" s="15"/>
      <c r="V80" s="15"/>
      <c r="W80" s="15"/>
      <c r="X80" s="15"/>
      <c r="Y80" s="15"/>
      <c r="Z80" s="15"/>
    </row>
    <row r="81" spans="1:26" ht="50.1" customHeight="1" x14ac:dyDescent="0.25">
      <c r="A81" s="39" t="s">
        <v>338</v>
      </c>
      <c r="B81" s="39" t="s">
        <v>12</v>
      </c>
      <c r="C81" s="37" t="s">
        <v>21</v>
      </c>
      <c r="D81" s="38" t="s">
        <v>236</v>
      </c>
      <c r="E81" s="38" t="s">
        <v>339</v>
      </c>
      <c r="F81" s="38"/>
      <c r="G81" s="36" t="s">
        <v>340</v>
      </c>
      <c r="H81" s="67" t="s">
        <v>18</v>
      </c>
      <c r="I81" s="58"/>
      <c r="J81" s="62"/>
      <c r="K81" s="58"/>
      <c r="L81" s="34"/>
      <c r="M81" s="15"/>
      <c r="N81" s="15"/>
      <c r="O81" s="15"/>
      <c r="P81" s="15"/>
      <c r="Q81" s="15"/>
      <c r="R81" s="15"/>
      <c r="S81" s="15"/>
      <c r="T81" s="15"/>
      <c r="U81" s="15"/>
      <c r="V81" s="15"/>
      <c r="W81" s="15"/>
      <c r="X81" s="15"/>
      <c r="Y81" s="15"/>
      <c r="Z81" s="15"/>
    </row>
    <row r="82" spans="1:26" ht="50.1" customHeight="1" x14ac:dyDescent="0.25">
      <c r="A82" s="39" t="s">
        <v>341</v>
      </c>
      <c r="B82" s="39" t="s">
        <v>12</v>
      </c>
      <c r="C82" s="37" t="s">
        <v>21</v>
      </c>
      <c r="D82" s="38" t="s">
        <v>342</v>
      </c>
      <c r="E82" s="38" t="s">
        <v>343</v>
      </c>
      <c r="F82" s="38"/>
      <c r="G82" s="36" t="s">
        <v>442</v>
      </c>
      <c r="H82" s="67" t="s">
        <v>18</v>
      </c>
      <c r="I82" s="69" t="s">
        <v>344</v>
      </c>
      <c r="J82" s="62"/>
      <c r="K82" s="58"/>
      <c r="L82" s="34"/>
      <c r="M82" s="15"/>
      <c r="N82" s="15"/>
      <c r="O82" s="15"/>
      <c r="P82" s="15"/>
      <c r="Q82" s="15"/>
      <c r="R82" s="15"/>
      <c r="S82" s="15"/>
      <c r="T82" s="15"/>
      <c r="U82" s="15"/>
      <c r="V82" s="15"/>
      <c r="W82" s="15"/>
      <c r="X82" s="15"/>
      <c r="Y82" s="15"/>
      <c r="Z82" s="15"/>
    </row>
    <row r="83" spans="1:26" ht="50.1" customHeight="1" x14ac:dyDescent="0.25">
      <c r="A83" s="39" t="s">
        <v>345</v>
      </c>
      <c r="B83" s="39" t="s">
        <v>12</v>
      </c>
      <c r="C83" s="37" t="s">
        <v>21</v>
      </c>
      <c r="D83" s="38" t="s">
        <v>342</v>
      </c>
      <c r="E83" s="38" t="s">
        <v>346</v>
      </c>
      <c r="F83" s="38"/>
      <c r="G83" s="36" t="s">
        <v>443</v>
      </c>
      <c r="H83" s="67" t="s">
        <v>18</v>
      </c>
      <c r="I83" s="69" t="s">
        <v>347</v>
      </c>
      <c r="J83" s="62"/>
      <c r="K83" s="58"/>
      <c r="L83" s="34"/>
      <c r="M83" s="15"/>
      <c r="N83" s="15"/>
      <c r="O83" s="15"/>
      <c r="P83" s="15"/>
      <c r="Q83" s="15"/>
      <c r="R83" s="15"/>
      <c r="S83" s="15"/>
      <c r="T83" s="15"/>
      <c r="U83" s="15"/>
      <c r="V83" s="15"/>
      <c r="W83" s="15"/>
      <c r="X83" s="15"/>
      <c r="Y83" s="15"/>
      <c r="Z83" s="15"/>
    </row>
    <row r="84" spans="1:26" ht="50.1" customHeight="1" x14ac:dyDescent="0.25">
      <c r="A84" s="39" t="s">
        <v>348</v>
      </c>
      <c r="B84" s="39" t="s">
        <v>12</v>
      </c>
      <c r="C84" s="37" t="s">
        <v>21</v>
      </c>
      <c r="D84" s="38" t="s">
        <v>236</v>
      </c>
      <c r="E84" s="38" t="s">
        <v>349</v>
      </c>
      <c r="F84" s="38"/>
      <c r="G84" s="36" t="s">
        <v>350</v>
      </c>
      <c r="H84" s="68" t="s">
        <v>26</v>
      </c>
      <c r="I84" s="69" t="s">
        <v>351</v>
      </c>
      <c r="J84" s="62"/>
      <c r="K84" s="58"/>
      <c r="L84" s="34"/>
      <c r="M84" s="15"/>
      <c r="N84" s="15"/>
      <c r="O84" s="15"/>
      <c r="P84" s="15"/>
      <c r="Q84" s="15"/>
      <c r="R84" s="15"/>
      <c r="S84" s="15"/>
      <c r="T84" s="15"/>
      <c r="U84" s="15"/>
      <c r="V84" s="15"/>
      <c r="W84" s="15"/>
      <c r="X84" s="15"/>
      <c r="Y84" s="15"/>
      <c r="Z84" s="15"/>
    </row>
    <row r="85" spans="1:26" ht="50.1" customHeight="1" x14ac:dyDescent="0.25">
      <c r="A85" s="39" t="s">
        <v>352</v>
      </c>
      <c r="B85" s="39" t="s">
        <v>12</v>
      </c>
      <c r="C85" s="37" t="s">
        <v>21</v>
      </c>
      <c r="D85" s="38" t="s">
        <v>236</v>
      </c>
      <c r="E85" s="38" t="s">
        <v>353</v>
      </c>
      <c r="F85" s="38"/>
      <c r="G85" s="36" t="s">
        <v>444</v>
      </c>
      <c r="H85" s="68" t="s">
        <v>26</v>
      </c>
      <c r="I85" s="69" t="s">
        <v>354</v>
      </c>
      <c r="J85" s="62"/>
      <c r="K85" s="58"/>
      <c r="L85" s="34"/>
      <c r="M85" s="15"/>
      <c r="N85" s="15"/>
      <c r="O85" s="15"/>
      <c r="P85" s="15"/>
      <c r="Q85" s="15"/>
      <c r="R85" s="15"/>
      <c r="S85" s="15"/>
      <c r="T85" s="15"/>
      <c r="U85" s="15"/>
      <c r="V85" s="15"/>
      <c r="W85" s="15"/>
      <c r="X85" s="15"/>
      <c r="Y85" s="15"/>
      <c r="Z85" s="15"/>
    </row>
    <row r="86" spans="1:26" ht="50.1" customHeight="1" x14ac:dyDescent="0.25">
      <c r="A86" s="39" t="s">
        <v>355</v>
      </c>
      <c r="B86" s="39" t="s">
        <v>12</v>
      </c>
      <c r="C86" s="37" t="s">
        <v>21</v>
      </c>
      <c r="D86" s="38" t="s">
        <v>236</v>
      </c>
      <c r="E86" s="38" t="s">
        <v>356</v>
      </c>
      <c r="F86" s="38"/>
      <c r="G86" s="36" t="s">
        <v>357</v>
      </c>
      <c r="H86" s="68" t="s">
        <v>26</v>
      </c>
      <c r="I86" s="69" t="s">
        <v>358</v>
      </c>
      <c r="J86" s="62"/>
      <c r="K86" s="58"/>
      <c r="L86" s="34"/>
      <c r="M86" s="15"/>
      <c r="N86" s="15"/>
      <c r="O86" s="15"/>
      <c r="P86" s="15"/>
      <c r="Q86" s="15"/>
      <c r="R86" s="15"/>
      <c r="S86" s="15"/>
      <c r="T86" s="15"/>
      <c r="U86" s="15"/>
      <c r="V86" s="15"/>
      <c r="W86" s="15"/>
      <c r="X86" s="15"/>
      <c r="Y86" s="15"/>
      <c r="Z86" s="15"/>
    </row>
    <row r="87" spans="1:26" ht="50.1" customHeight="1" x14ac:dyDescent="0.25">
      <c r="A87" s="39" t="s">
        <v>359</v>
      </c>
      <c r="B87" s="39" t="s">
        <v>12</v>
      </c>
      <c r="C87" s="37" t="s">
        <v>21</v>
      </c>
      <c r="D87" s="38" t="s">
        <v>236</v>
      </c>
      <c r="E87" s="38" t="s">
        <v>360</v>
      </c>
      <c r="F87" s="38" t="s">
        <v>361</v>
      </c>
      <c r="G87" s="36" t="s">
        <v>362</v>
      </c>
      <c r="H87" s="68" t="s">
        <v>26</v>
      </c>
      <c r="I87" s="69" t="s">
        <v>363</v>
      </c>
      <c r="J87" s="62"/>
      <c r="K87" s="58"/>
      <c r="L87" s="34"/>
      <c r="M87" s="15"/>
      <c r="N87" s="15"/>
      <c r="O87" s="15"/>
      <c r="P87" s="15"/>
      <c r="Q87" s="15"/>
      <c r="R87" s="15"/>
      <c r="S87" s="15"/>
      <c r="T87" s="15"/>
      <c r="U87" s="15"/>
      <c r="V87" s="15"/>
      <c r="W87" s="15"/>
      <c r="X87" s="15"/>
      <c r="Y87" s="15"/>
      <c r="Z87" s="15"/>
    </row>
    <row r="88" spans="1:26" ht="50.1" customHeight="1" x14ac:dyDescent="0.25">
      <c r="A88" s="39" t="s">
        <v>364</v>
      </c>
      <c r="B88" s="39" t="s">
        <v>12</v>
      </c>
      <c r="C88" s="37" t="s">
        <v>21</v>
      </c>
      <c r="D88" s="38" t="s">
        <v>236</v>
      </c>
      <c r="E88" s="38" t="s">
        <v>365</v>
      </c>
      <c r="F88" s="38"/>
      <c r="G88" s="36" t="s">
        <v>445</v>
      </c>
      <c r="H88" s="68" t="s">
        <v>26</v>
      </c>
      <c r="I88" s="69" t="s">
        <v>366</v>
      </c>
      <c r="J88" s="62"/>
      <c r="K88" s="58"/>
      <c r="L88" s="34"/>
      <c r="M88" s="15"/>
      <c r="N88" s="15"/>
      <c r="O88" s="15"/>
      <c r="P88" s="15"/>
      <c r="Q88" s="15"/>
      <c r="R88" s="15"/>
      <c r="S88" s="15"/>
      <c r="T88" s="15"/>
      <c r="U88" s="15"/>
      <c r="V88" s="15"/>
      <c r="W88" s="15"/>
      <c r="X88" s="15"/>
      <c r="Y88" s="15"/>
      <c r="Z88" s="15"/>
    </row>
    <row r="89" spans="1:26" ht="50.1" customHeight="1" x14ac:dyDescent="0.25">
      <c r="A89" s="39" t="s">
        <v>367</v>
      </c>
      <c r="B89" s="39" t="s">
        <v>12</v>
      </c>
      <c r="C89" s="37" t="s">
        <v>21</v>
      </c>
      <c r="D89" s="38" t="s">
        <v>236</v>
      </c>
      <c r="E89" s="38" t="s">
        <v>368</v>
      </c>
      <c r="F89" s="38"/>
      <c r="G89" s="36" t="s">
        <v>369</v>
      </c>
      <c r="H89" s="68" t="s">
        <v>26</v>
      </c>
      <c r="I89" s="58"/>
      <c r="J89" s="62"/>
      <c r="K89" s="58"/>
      <c r="L89" s="34"/>
      <c r="M89" s="15"/>
      <c r="N89" s="15"/>
      <c r="O89" s="15"/>
      <c r="P89" s="15"/>
      <c r="Q89" s="15"/>
      <c r="R89" s="15"/>
      <c r="S89" s="15"/>
      <c r="T89" s="15"/>
      <c r="U89" s="15"/>
      <c r="V89" s="15"/>
      <c r="W89" s="15"/>
      <c r="X89" s="15"/>
      <c r="Y89" s="15"/>
      <c r="Z89" s="15"/>
    </row>
    <row r="90" spans="1:26" ht="50.1" customHeight="1" x14ac:dyDescent="0.25">
      <c r="A90" s="39" t="s">
        <v>370</v>
      </c>
      <c r="B90" s="39" t="s">
        <v>12</v>
      </c>
      <c r="C90" s="37" t="s">
        <v>21</v>
      </c>
      <c r="D90" s="38" t="s">
        <v>371</v>
      </c>
      <c r="E90" s="38" t="s">
        <v>372</v>
      </c>
      <c r="F90" s="38"/>
      <c r="G90" s="36" t="s">
        <v>446</v>
      </c>
      <c r="H90" s="67" t="s">
        <v>18</v>
      </c>
      <c r="I90" s="58" t="s">
        <v>373</v>
      </c>
      <c r="J90" s="62"/>
      <c r="K90" s="58"/>
      <c r="L90" s="34"/>
      <c r="M90" s="15"/>
      <c r="N90" s="15"/>
      <c r="O90" s="15"/>
      <c r="P90" s="15"/>
      <c r="Q90" s="15"/>
      <c r="R90" s="15"/>
      <c r="S90" s="15"/>
      <c r="T90" s="15"/>
      <c r="U90" s="15"/>
      <c r="V90" s="15"/>
      <c r="W90" s="15"/>
      <c r="X90" s="15"/>
      <c r="Y90" s="15"/>
      <c r="Z90" s="15"/>
    </row>
    <row r="91" spans="1:26" ht="50.1" customHeight="1" x14ac:dyDescent="0.25">
      <c r="A91" s="39" t="s">
        <v>374</v>
      </c>
      <c r="B91" s="39" t="s">
        <v>12</v>
      </c>
      <c r="C91" s="37" t="s">
        <v>21</v>
      </c>
      <c r="D91" s="38" t="s">
        <v>371</v>
      </c>
      <c r="E91" s="38" t="s">
        <v>447</v>
      </c>
      <c r="F91" s="38" t="s">
        <v>375</v>
      </c>
      <c r="G91" s="36" t="s">
        <v>448</v>
      </c>
      <c r="H91" s="67" t="s">
        <v>18</v>
      </c>
      <c r="I91" s="69" t="s">
        <v>376</v>
      </c>
      <c r="J91" s="62"/>
      <c r="K91" s="58"/>
      <c r="L91" s="34"/>
      <c r="M91" s="15"/>
      <c r="N91" s="15"/>
      <c r="O91" s="15"/>
      <c r="P91" s="15"/>
      <c r="Q91" s="15"/>
      <c r="R91" s="15"/>
      <c r="S91" s="15"/>
      <c r="T91" s="15"/>
      <c r="U91" s="15"/>
      <c r="V91" s="15"/>
      <c r="W91" s="15"/>
      <c r="X91" s="15"/>
      <c r="Y91" s="15"/>
      <c r="Z91" s="15"/>
    </row>
    <row r="92" spans="1:26" ht="50.1" customHeight="1" x14ac:dyDescent="0.25">
      <c r="A92" s="39" t="s">
        <v>377</v>
      </c>
      <c r="B92" s="39" t="s">
        <v>12</v>
      </c>
      <c r="C92" s="37" t="s">
        <v>21</v>
      </c>
      <c r="D92" s="38" t="s">
        <v>371</v>
      </c>
      <c r="E92" s="38" t="s">
        <v>378</v>
      </c>
      <c r="F92" s="38"/>
      <c r="G92" s="36" t="s">
        <v>449</v>
      </c>
      <c r="H92" s="68" t="s">
        <v>26</v>
      </c>
      <c r="I92" s="69" t="s">
        <v>379</v>
      </c>
      <c r="J92" s="62"/>
      <c r="K92" s="58"/>
      <c r="L92" s="34"/>
      <c r="M92" s="15"/>
      <c r="N92" s="15"/>
      <c r="O92" s="15"/>
      <c r="P92" s="15"/>
      <c r="Q92" s="15"/>
      <c r="R92" s="15"/>
      <c r="S92" s="15"/>
      <c r="T92" s="15"/>
      <c r="U92" s="15"/>
      <c r="V92" s="15"/>
      <c r="W92" s="15"/>
      <c r="X92" s="15"/>
      <c r="Y92" s="15"/>
      <c r="Z92" s="15"/>
    </row>
    <row r="93" spans="1:26" ht="50.1" customHeight="1" x14ac:dyDescent="0.25">
      <c r="A93" s="39" t="s">
        <v>380</v>
      </c>
      <c r="B93" s="39" t="s">
        <v>12</v>
      </c>
      <c r="C93" s="37" t="s">
        <v>21</v>
      </c>
      <c r="D93" s="38" t="s">
        <v>236</v>
      </c>
      <c r="E93" s="38" t="s">
        <v>381</v>
      </c>
      <c r="F93" s="38"/>
      <c r="G93" s="36" t="s">
        <v>450</v>
      </c>
      <c r="H93" s="65" t="s">
        <v>31</v>
      </c>
      <c r="I93" s="69" t="s">
        <v>382</v>
      </c>
      <c r="J93" s="62"/>
      <c r="K93" s="58"/>
      <c r="L93" s="34"/>
      <c r="M93" s="15"/>
      <c r="N93" s="15"/>
      <c r="O93" s="15"/>
      <c r="P93" s="15"/>
      <c r="Q93" s="15"/>
      <c r="R93" s="15"/>
      <c r="S93" s="15"/>
      <c r="T93" s="15"/>
      <c r="U93" s="15"/>
      <c r="V93" s="15"/>
      <c r="W93" s="15"/>
      <c r="X93" s="15"/>
      <c r="Y93" s="15"/>
      <c r="Z93" s="15"/>
    </row>
    <row r="94" spans="1:26" ht="50.1" customHeight="1" x14ac:dyDescent="0.25">
      <c r="A94" s="39" t="s">
        <v>383</v>
      </c>
      <c r="B94" s="39" t="s">
        <v>12</v>
      </c>
      <c r="C94" s="37" t="s">
        <v>21</v>
      </c>
      <c r="D94" s="38" t="s">
        <v>236</v>
      </c>
      <c r="E94" s="38" t="s">
        <v>384</v>
      </c>
      <c r="F94" s="38"/>
      <c r="G94" s="36" t="s">
        <v>451</v>
      </c>
      <c r="H94" s="68" t="s">
        <v>26</v>
      </c>
      <c r="I94" s="69" t="s">
        <v>385</v>
      </c>
      <c r="J94" s="62"/>
      <c r="K94" s="58"/>
      <c r="L94" s="34"/>
      <c r="M94" s="15"/>
      <c r="N94" s="15"/>
      <c r="O94" s="15"/>
      <c r="P94" s="15"/>
      <c r="Q94" s="15"/>
      <c r="R94" s="15"/>
      <c r="S94" s="15"/>
      <c r="T94" s="15"/>
      <c r="U94" s="15"/>
      <c r="V94" s="15"/>
      <c r="W94" s="15"/>
      <c r="X94" s="15"/>
      <c r="Y94" s="15"/>
      <c r="Z94" s="15"/>
    </row>
    <row r="95" spans="1:26" ht="50.1" customHeight="1" x14ac:dyDescent="0.25">
      <c r="A95" s="39" t="s">
        <v>419</v>
      </c>
      <c r="B95" s="39" t="s">
        <v>12</v>
      </c>
      <c r="C95" s="37" t="s">
        <v>21</v>
      </c>
      <c r="D95" s="38" t="s">
        <v>236</v>
      </c>
      <c r="E95" s="38" t="s">
        <v>386</v>
      </c>
      <c r="F95" s="38"/>
      <c r="G95" s="36" t="s">
        <v>387</v>
      </c>
      <c r="H95" s="67" t="s">
        <v>18</v>
      </c>
      <c r="I95" s="69" t="s">
        <v>388</v>
      </c>
      <c r="J95" s="62"/>
      <c r="K95" s="58"/>
      <c r="L95" s="34"/>
      <c r="M95" s="15"/>
      <c r="N95" s="15"/>
      <c r="O95" s="15"/>
      <c r="P95" s="15"/>
      <c r="Q95" s="15"/>
      <c r="R95" s="15"/>
      <c r="S95" s="15"/>
      <c r="T95" s="15"/>
      <c r="U95" s="15"/>
      <c r="V95" s="15"/>
      <c r="W95" s="15"/>
      <c r="X95" s="15"/>
      <c r="Y95" s="15"/>
      <c r="Z95" s="15"/>
    </row>
    <row r="96" spans="1:26" ht="50.1" customHeight="1" x14ac:dyDescent="0.25">
      <c r="A96" s="39" t="s">
        <v>420</v>
      </c>
      <c r="B96" s="39" t="s">
        <v>12</v>
      </c>
      <c r="C96" s="37" t="s">
        <v>21</v>
      </c>
      <c r="D96" s="38" t="s">
        <v>236</v>
      </c>
      <c r="E96" s="38" t="s">
        <v>389</v>
      </c>
      <c r="F96" s="38"/>
      <c r="G96" s="36" t="s">
        <v>390</v>
      </c>
      <c r="H96" s="68" t="s">
        <v>26</v>
      </c>
      <c r="I96" s="69" t="s">
        <v>391</v>
      </c>
      <c r="J96" s="62"/>
      <c r="K96" s="58"/>
      <c r="L96" s="34"/>
      <c r="M96" s="15"/>
      <c r="N96" s="15"/>
      <c r="O96" s="15"/>
      <c r="P96" s="15"/>
      <c r="Q96" s="15"/>
      <c r="R96" s="15"/>
      <c r="S96" s="15"/>
      <c r="T96" s="15"/>
      <c r="U96" s="15"/>
      <c r="V96" s="15"/>
      <c r="W96" s="15"/>
      <c r="X96" s="15"/>
      <c r="Y96" s="15"/>
      <c r="Z96" s="15"/>
    </row>
    <row r="97" spans="1:26" ht="50.1" customHeight="1" x14ac:dyDescent="0.25">
      <c r="A97" s="39" t="s">
        <v>421</v>
      </c>
      <c r="B97" s="39" t="s">
        <v>12</v>
      </c>
      <c r="C97" s="37" t="s">
        <v>21</v>
      </c>
      <c r="D97" s="38" t="s">
        <v>236</v>
      </c>
      <c r="E97" s="38" t="s">
        <v>392</v>
      </c>
      <c r="F97" s="38"/>
      <c r="G97" s="36" t="s">
        <v>393</v>
      </c>
      <c r="H97" s="67" t="s">
        <v>18</v>
      </c>
      <c r="I97" s="69" t="s">
        <v>394</v>
      </c>
      <c r="J97" s="62"/>
      <c r="K97" s="58"/>
      <c r="L97" s="34"/>
      <c r="M97" s="15"/>
      <c r="N97" s="15"/>
      <c r="O97" s="15"/>
      <c r="P97" s="15"/>
      <c r="Q97" s="15"/>
      <c r="R97" s="15"/>
      <c r="S97" s="15"/>
      <c r="T97" s="15"/>
      <c r="U97" s="15"/>
      <c r="V97" s="15"/>
      <c r="W97" s="15"/>
      <c r="X97" s="15"/>
      <c r="Y97" s="15"/>
      <c r="Z97" s="15"/>
    </row>
    <row r="98" spans="1:26" ht="50.1" customHeight="1" x14ac:dyDescent="0.25">
      <c r="A98" s="39" t="s">
        <v>422</v>
      </c>
      <c r="B98" s="39" t="s">
        <v>12</v>
      </c>
      <c r="C98" s="37" t="s">
        <v>21</v>
      </c>
      <c r="D98" s="38" t="s">
        <v>236</v>
      </c>
      <c r="E98" s="38" t="s">
        <v>395</v>
      </c>
      <c r="F98" s="38"/>
      <c r="G98" s="36" t="s">
        <v>396</v>
      </c>
      <c r="H98" s="67" t="s">
        <v>18</v>
      </c>
      <c r="I98" s="69" t="s">
        <v>397</v>
      </c>
      <c r="J98" s="62"/>
      <c r="K98" s="58"/>
      <c r="L98" s="34"/>
      <c r="M98" s="15"/>
      <c r="N98" s="15"/>
      <c r="O98" s="15"/>
      <c r="P98" s="15"/>
      <c r="Q98" s="15"/>
      <c r="R98" s="15"/>
      <c r="S98" s="15"/>
      <c r="T98" s="15"/>
      <c r="U98" s="15"/>
      <c r="V98" s="15"/>
      <c r="W98" s="15"/>
      <c r="X98" s="15"/>
      <c r="Y98" s="15"/>
      <c r="Z98" s="15"/>
    </row>
    <row r="99" spans="1:26" ht="50.1" customHeight="1" x14ac:dyDescent="0.25">
      <c r="A99" s="39" t="s">
        <v>423</v>
      </c>
      <c r="B99" s="39" t="s">
        <v>12</v>
      </c>
      <c r="C99" s="37" t="s">
        <v>21</v>
      </c>
      <c r="D99" s="38" t="s">
        <v>236</v>
      </c>
      <c r="E99" s="38" t="s">
        <v>398</v>
      </c>
      <c r="F99" s="38"/>
      <c r="G99" s="36" t="s">
        <v>399</v>
      </c>
      <c r="H99" s="65" t="s">
        <v>31</v>
      </c>
      <c r="I99" s="69" t="s">
        <v>400</v>
      </c>
      <c r="J99" s="62"/>
      <c r="K99" s="58"/>
      <c r="L99" s="34"/>
      <c r="M99" s="15"/>
      <c r="N99" s="15"/>
      <c r="O99" s="15"/>
      <c r="P99" s="15"/>
      <c r="Q99" s="15"/>
      <c r="R99" s="15"/>
      <c r="S99" s="15"/>
      <c r="T99" s="15"/>
      <c r="U99" s="15"/>
      <c r="V99" s="15"/>
      <c r="W99" s="15"/>
      <c r="X99" s="15"/>
      <c r="Y99" s="15"/>
      <c r="Z99" s="15"/>
    </row>
    <row r="100" spans="1:26" ht="50.1" customHeight="1" x14ac:dyDescent="0.25">
      <c r="A100" s="39" t="s">
        <v>424</v>
      </c>
      <c r="B100" s="39" t="s">
        <v>12</v>
      </c>
      <c r="C100" s="37" t="s">
        <v>21</v>
      </c>
      <c r="D100" s="38" t="s">
        <v>236</v>
      </c>
      <c r="E100" s="38" t="s">
        <v>401</v>
      </c>
      <c r="F100" s="38"/>
      <c r="G100" s="36" t="s">
        <v>402</v>
      </c>
      <c r="H100" s="70" t="s">
        <v>26</v>
      </c>
      <c r="I100" s="71" t="s">
        <v>433</v>
      </c>
      <c r="J100" s="62"/>
      <c r="K100" s="58"/>
      <c r="L100" s="34"/>
      <c r="M100" s="15"/>
      <c r="N100" s="15"/>
      <c r="O100" s="15"/>
      <c r="P100" s="15"/>
      <c r="Q100" s="15"/>
      <c r="R100" s="15"/>
      <c r="S100" s="15"/>
      <c r="T100" s="15"/>
      <c r="U100" s="15"/>
      <c r="V100" s="15"/>
      <c r="W100" s="15"/>
      <c r="X100" s="15"/>
      <c r="Y100" s="15"/>
      <c r="Z100" s="15"/>
    </row>
    <row r="101" spans="1:26" ht="50.1" customHeight="1" x14ac:dyDescent="0.25">
      <c r="A101" s="39" t="s">
        <v>425</v>
      </c>
      <c r="B101" s="39" t="s">
        <v>12</v>
      </c>
      <c r="C101" s="37" t="s">
        <v>21</v>
      </c>
      <c r="D101" s="38" t="s">
        <v>249</v>
      </c>
      <c r="E101" s="38" t="s">
        <v>403</v>
      </c>
      <c r="F101" s="38"/>
      <c r="G101" s="36" t="s">
        <v>404</v>
      </c>
      <c r="H101" s="68" t="s">
        <v>26</v>
      </c>
      <c r="I101" s="58" t="s">
        <v>434</v>
      </c>
      <c r="J101" s="62"/>
      <c r="K101" s="58"/>
      <c r="L101" s="34"/>
      <c r="M101" s="15"/>
      <c r="N101" s="15"/>
      <c r="O101" s="15"/>
      <c r="P101" s="15"/>
      <c r="Q101" s="15"/>
      <c r="R101" s="15"/>
      <c r="S101" s="15"/>
      <c r="T101" s="15"/>
      <c r="U101" s="15"/>
      <c r="V101" s="15"/>
      <c r="W101" s="15"/>
      <c r="X101" s="15"/>
      <c r="Y101" s="15"/>
      <c r="Z101" s="15"/>
    </row>
    <row r="102" spans="1:26" ht="50.1" customHeight="1" x14ac:dyDescent="0.25">
      <c r="A102" s="39" t="s">
        <v>426</v>
      </c>
      <c r="B102" s="39" t="s">
        <v>12</v>
      </c>
      <c r="C102" s="37" t="s">
        <v>21</v>
      </c>
      <c r="D102" s="38" t="s">
        <v>236</v>
      </c>
      <c r="E102" s="38" t="s">
        <v>405</v>
      </c>
      <c r="F102" s="38"/>
      <c r="G102" s="36" t="s">
        <v>406</v>
      </c>
      <c r="H102" s="67" t="s">
        <v>18</v>
      </c>
      <c r="I102" s="69" t="s">
        <v>407</v>
      </c>
      <c r="J102" s="62"/>
      <c r="K102" s="58"/>
      <c r="L102" s="34"/>
      <c r="M102" s="15"/>
      <c r="N102" s="15"/>
      <c r="O102" s="15"/>
      <c r="P102" s="15"/>
      <c r="Q102" s="15"/>
      <c r="R102" s="15"/>
      <c r="S102" s="15"/>
      <c r="T102" s="15"/>
      <c r="U102" s="15"/>
      <c r="V102" s="15"/>
      <c r="W102" s="15"/>
      <c r="X102" s="15"/>
      <c r="Y102" s="15"/>
      <c r="Z102" s="15"/>
    </row>
    <row r="103" spans="1:26" ht="50.1" customHeight="1" x14ac:dyDescent="0.25">
      <c r="A103" s="39" t="s">
        <v>427</v>
      </c>
      <c r="B103" s="39" t="s">
        <v>12</v>
      </c>
      <c r="C103" s="37" t="s">
        <v>21</v>
      </c>
      <c r="D103" s="38" t="s">
        <v>236</v>
      </c>
      <c r="E103" s="38" t="s">
        <v>408</v>
      </c>
      <c r="F103" s="38"/>
      <c r="G103" s="36" t="s">
        <v>409</v>
      </c>
      <c r="H103" s="68" t="s">
        <v>26</v>
      </c>
      <c r="I103" s="58"/>
      <c r="J103" s="62"/>
      <c r="K103" s="58"/>
      <c r="L103" s="34"/>
      <c r="M103" s="15"/>
      <c r="N103" s="15"/>
      <c r="O103" s="15"/>
      <c r="P103" s="15"/>
      <c r="Q103" s="15"/>
      <c r="R103" s="15"/>
      <c r="S103" s="15"/>
      <c r="T103" s="15"/>
      <c r="U103" s="15"/>
      <c r="V103" s="15"/>
      <c r="W103" s="15"/>
      <c r="X103" s="15"/>
      <c r="Y103" s="15"/>
      <c r="Z103" s="15"/>
    </row>
    <row r="104" spans="1:26" ht="50.1" customHeight="1" x14ac:dyDescent="0.25">
      <c r="A104" s="39" t="s">
        <v>428</v>
      </c>
      <c r="B104" s="39" t="s">
        <v>12</v>
      </c>
      <c r="C104" s="37" t="s">
        <v>21</v>
      </c>
      <c r="D104" s="38" t="s">
        <v>436</v>
      </c>
      <c r="E104" s="38" t="s">
        <v>410</v>
      </c>
      <c r="F104" s="38"/>
      <c r="G104" s="36" t="s">
        <v>411</v>
      </c>
      <c r="H104" s="68" t="s">
        <v>26</v>
      </c>
      <c r="I104" s="72" t="s">
        <v>412</v>
      </c>
      <c r="J104" s="62"/>
      <c r="K104" s="58"/>
      <c r="L104" s="34"/>
      <c r="M104" s="15"/>
      <c r="N104" s="15"/>
      <c r="O104" s="15"/>
      <c r="P104" s="15"/>
      <c r="Q104" s="15"/>
      <c r="R104" s="15"/>
      <c r="S104" s="15"/>
      <c r="T104" s="15"/>
      <c r="U104" s="15"/>
      <c r="V104" s="15"/>
      <c r="W104" s="15"/>
      <c r="X104" s="15"/>
      <c r="Y104" s="15"/>
      <c r="Z104" s="15"/>
    </row>
    <row r="105" spans="1:26" ht="50.1" customHeight="1" x14ac:dyDescent="0.25">
      <c r="A105" s="39" t="s">
        <v>429</v>
      </c>
      <c r="B105" s="39" t="s">
        <v>12</v>
      </c>
      <c r="C105" s="37" t="s">
        <v>21</v>
      </c>
      <c r="D105" s="38" t="s">
        <v>236</v>
      </c>
      <c r="E105" s="38" t="s">
        <v>413</v>
      </c>
      <c r="F105" s="38"/>
      <c r="G105" s="36" t="s">
        <v>435</v>
      </c>
      <c r="H105" s="68" t="s">
        <v>26</v>
      </c>
      <c r="I105" s="69" t="s">
        <v>414</v>
      </c>
      <c r="J105" s="62"/>
      <c r="K105" s="58"/>
      <c r="L105" s="34"/>
      <c r="M105" s="15"/>
      <c r="N105" s="15"/>
      <c r="O105" s="15"/>
      <c r="P105" s="15"/>
      <c r="Q105" s="15"/>
      <c r="R105" s="15"/>
      <c r="S105" s="15"/>
      <c r="T105" s="15"/>
      <c r="U105" s="15"/>
      <c r="V105" s="15"/>
      <c r="W105" s="15"/>
      <c r="X105" s="15"/>
      <c r="Y105" s="15"/>
      <c r="Z105" s="15"/>
    </row>
    <row r="106" spans="1:26" ht="50.1" customHeight="1" x14ac:dyDescent="0.25">
      <c r="A106" s="39" t="s">
        <v>430</v>
      </c>
      <c r="B106" s="39" t="s">
        <v>12</v>
      </c>
      <c r="C106" s="37" t="s">
        <v>21</v>
      </c>
      <c r="D106" s="38" t="s">
        <v>236</v>
      </c>
      <c r="E106" s="38" t="s">
        <v>415</v>
      </c>
      <c r="F106" s="38"/>
      <c r="G106" s="36" t="s">
        <v>452</v>
      </c>
      <c r="H106" s="67" t="s">
        <v>18</v>
      </c>
      <c r="I106" s="69" t="s">
        <v>416</v>
      </c>
      <c r="J106" s="62"/>
      <c r="K106" s="58"/>
      <c r="L106" s="34"/>
      <c r="M106" s="15"/>
      <c r="N106" s="15"/>
      <c r="O106" s="15"/>
      <c r="P106" s="15"/>
      <c r="Q106" s="15"/>
      <c r="R106" s="15"/>
      <c r="S106" s="15"/>
      <c r="T106" s="15"/>
      <c r="U106" s="15"/>
      <c r="V106" s="15"/>
      <c r="W106" s="15"/>
      <c r="X106" s="15"/>
      <c r="Y106" s="15"/>
      <c r="Z106" s="15"/>
    </row>
    <row r="107" spans="1:26" ht="50.1" customHeight="1" x14ac:dyDescent="0.25">
      <c r="A107" s="39" t="s">
        <v>431</v>
      </c>
      <c r="B107" s="39" t="s">
        <v>12</v>
      </c>
      <c r="C107" s="37" t="s">
        <v>21</v>
      </c>
      <c r="D107" s="38" t="s">
        <v>236</v>
      </c>
      <c r="E107" s="38" t="s">
        <v>417</v>
      </c>
      <c r="F107" s="38"/>
      <c r="G107" s="36" t="s">
        <v>484</v>
      </c>
      <c r="H107" s="67" t="s">
        <v>18</v>
      </c>
      <c r="I107" s="69" t="s">
        <v>418</v>
      </c>
      <c r="J107" s="62"/>
      <c r="K107" s="58"/>
      <c r="L107" s="34"/>
      <c r="M107" s="15"/>
      <c r="N107" s="15"/>
      <c r="O107" s="15"/>
      <c r="P107" s="15"/>
      <c r="Q107" s="15"/>
      <c r="R107" s="15"/>
      <c r="S107" s="15"/>
      <c r="T107" s="15"/>
      <c r="U107" s="15"/>
      <c r="V107" s="15"/>
      <c r="W107" s="15"/>
      <c r="X107" s="15"/>
      <c r="Y107" s="15"/>
      <c r="Z107" s="15"/>
    </row>
    <row r="108" spans="1:26" ht="50.1" customHeight="1" x14ac:dyDescent="0.25">
      <c r="A108" s="39" t="s">
        <v>469</v>
      </c>
      <c r="B108" s="39" t="s">
        <v>12</v>
      </c>
      <c r="C108" s="37" t="s">
        <v>21</v>
      </c>
      <c r="D108" s="38" t="s">
        <v>236</v>
      </c>
      <c r="E108" s="38" t="s">
        <v>457</v>
      </c>
      <c r="F108" s="38"/>
      <c r="G108" s="36" t="s">
        <v>458</v>
      </c>
      <c r="H108" s="70" t="s">
        <v>26</v>
      </c>
      <c r="I108" s="73" t="s">
        <v>459</v>
      </c>
      <c r="J108" s="62"/>
      <c r="K108" s="58"/>
      <c r="L108" s="34"/>
      <c r="M108" s="27"/>
      <c r="N108" s="27"/>
      <c r="O108" s="27"/>
      <c r="P108" s="27"/>
      <c r="Q108" s="27"/>
      <c r="R108" s="27"/>
      <c r="S108" s="27"/>
      <c r="T108" s="27"/>
      <c r="U108" s="27"/>
      <c r="V108" s="27"/>
      <c r="W108" s="27"/>
      <c r="X108" s="27"/>
      <c r="Y108" s="27"/>
      <c r="Z108" s="27"/>
    </row>
    <row r="109" spans="1:26" ht="50.1" customHeight="1" x14ac:dyDescent="0.25">
      <c r="A109" s="39" t="s">
        <v>470</v>
      </c>
      <c r="B109" s="39" t="s">
        <v>12</v>
      </c>
      <c r="C109" s="37" t="s">
        <v>21</v>
      </c>
      <c r="D109" s="38" t="s">
        <v>461</v>
      </c>
      <c r="E109" s="38" t="s">
        <v>460</v>
      </c>
      <c r="F109" s="38"/>
      <c r="G109" s="36" t="s">
        <v>462</v>
      </c>
      <c r="H109" s="70" t="s">
        <v>26</v>
      </c>
      <c r="I109" s="69" t="s">
        <v>463</v>
      </c>
      <c r="J109" s="62"/>
      <c r="K109" s="58"/>
      <c r="L109" s="34"/>
      <c r="M109" s="27"/>
      <c r="N109" s="27"/>
      <c r="O109" s="27"/>
      <c r="P109" s="27"/>
      <c r="Q109" s="27"/>
      <c r="R109" s="27"/>
      <c r="S109" s="27"/>
      <c r="T109" s="27"/>
      <c r="U109" s="27"/>
      <c r="V109" s="27"/>
      <c r="W109" s="27"/>
      <c r="X109" s="27"/>
      <c r="Y109" s="27"/>
      <c r="Z109" s="27"/>
    </row>
    <row r="110" spans="1:26" ht="50.1" customHeight="1" x14ac:dyDescent="0.25">
      <c r="A110" s="39" t="s">
        <v>471</v>
      </c>
      <c r="B110" s="39" t="s">
        <v>12</v>
      </c>
      <c r="C110" s="37" t="s">
        <v>21</v>
      </c>
      <c r="D110" s="38" t="s">
        <v>461</v>
      </c>
      <c r="E110" s="38" t="s">
        <v>464</v>
      </c>
      <c r="F110" s="38"/>
      <c r="G110" s="36" t="s">
        <v>483</v>
      </c>
      <c r="H110" s="67" t="s">
        <v>18</v>
      </c>
      <c r="I110" s="73" t="s">
        <v>482</v>
      </c>
      <c r="J110" s="62"/>
      <c r="K110" s="58"/>
      <c r="L110" s="34"/>
      <c r="M110" s="27"/>
      <c r="N110" s="27"/>
      <c r="O110" s="27"/>
      <c r="P110" s="27"/>
      <c r="Q110" s="27"/>
      <c r="R110" s="27"/>
      <c r="S110" s="27"/>
      <c r="T110" s="27"/>
      <c r="U110" s="27"/>
      <c r="V110" s="27"/>
      <c r="W110" s="27"/>
      <c r="X110" s="27"/>
      <c r="Y110" s="27"/>
      <c r="Z110" s="27"/>
    </row>
    <row r="111" spans="1:26" ht="50.1" customHeight="1" x14ac:dyDescent="0.25">
      <c r="A111" s="39" t="s">
        <v>472</v>
      </c>
      <c r="B111" s="39" t="s">
        <v>12</v>
      </c>
      <c r="C111" s="37" t="s">
        <v>21</v>
      </c>
      <c r="D111" s="38" t="s">
        <v>236</v>
      </c>
      <c r="E111" s="38" t="s">
        <v>465</v>
      </c>
      <c r="F111" s="38"/>
      <c r="G111" s="36" t="s">
        <v>466</v>
      </c>
      <c r="H111" s="70" t="s">
        <v>26</v>
      </c>
      <c r="I111" s="69" t="s">
        <v>467</v>
      </c>
      <c r="J111" s="62"/>
      <c r="K111" s="58"/>
      <c r="L111" s="34"/>
      <c r="M111" s="27"/>
      <c r="N111" s="27"/>
      <c r="O111" s="27"/>
      <c r="P111" s="27"/>
      <c r="Q111" s="27"/>
      <c r="R111" s="27"/>
      <c r="S111" s="27"/>
      <c r="T111" s="27"/>
      <c r="U111" s="27"/>
      <c r="V111" s="27"/>
      <c r="W111" s="27"/>
      <c r="X111" s="27"/>
      <c r="Y111" s="27"/>
      <c r="Z111" s="27"/>
    </row>
    <row r="112" spans="1:26" ht="50.1" customHeight="1" x14ac:dyDescent="0.25">
      <c r="A112" s="39" t="s">
        <v>473</v>
      </c>
      <c r="B112" s="39" t="s">
        <v>12</v>
      </c>
      <c r="C112" s="37" t="s">
        <v>21</v>
      </c>
      <c r="D112" s="38" t="s">
        <v>236</v>
      </c>
      <c r="E112" s="38" t="s">
        <v>485</v>
      </c>
      <c r="F112" s="38"/>
      <c r="G112" s="36" t="s">
        <v>486</v>
      </c>
      <c r="H112" s="70" t="s">
        <v>26</v>
      </c>
      <c r="I112" s="73" t="s">
        <v>475</v>
      </c>
      <c r="J112" s="62"/>
      <c r="K112" s="58"/>
      <c r="L112" s="34"/>
      <c r="M112" s="27"/>
      <c r="N112" s="27"/>
      <c r="O112" s="27"/>
      <c r="P112" s="27"/>
      <c r="Q112" s="27"/>
      <c r="R112" s="27"/>
      <c r="S112" s="27"/>
      <c r="T112" s="27"/>
      <c r="U112" s="27"/>
      <c r="V112" s="27"/>
      <c r="W112" s="27"/>
      <c r="X112" s="27"/>
      <c r="Y112" s="27"/>
      <c r="Z112" s="27"/>
    </row>
    <row r="113" spans="1:26" ht="50.1" customHeight="1" x14ac:dyDescent="0.25">
      <c r="A113" s="39" t="s">
        <v>474</v>
      </c>
      <c r="B113" s="39" t="s">
        <v>12</v>
      </c>
      <c r="C113" s="37" t="s">
        <v>21</v>
      </c>
      <c r="D113" s="38" t="s">
        <v>236</v>
      </c>
      <c r="E113" s="38" t="s">
        <v>487</v>
      </c>
      <c r="F113" s="38"/>
      <c r="G113" s="36" t="s">
        <v>488</v>
      </c>
      <c r="H113" s="70" t="s">
        <v>26</v>
      </c>
      <c r="I113" s="73" t="s">
        <v>468</v>
      </c>
      <c r="J113" s="62"/>
      <c r="K113" s="58"/>
      <c r="L113" s="34"/>
      <c r="M113" s="27"/>
      <c r="N113" s="27"/>
      <c r="O113" s="27"/>
      <c r="P113" s="27"/>
      <c r="Q113" s="27"/>
      <c r="R113" s="27"/>
      <c r="S113" s="27"/>
      <c r="T113" s="27"/>
      <c r="U113" s="27"/>
      <c r="V113" s="27"/>
      <c r="W113" s="27"/>
      <c r="X113" s="27"/>
      <c r="Y113" s="27"/>
      <c r="Z113" s="27"/>
    </row>
    <row r="114" spans="1:26" ht="50.1" customHeight="1" x14ac:dyDescent="0.25">
      <c r="A114" s="39" t="s">
        <v>477</v>
      </c>
      <c r="B114" s="39" t="s">
        <v>12</v>
      </c>
      <c r="C114" s="37" t="s">
        <v>13</v>
      </c>
      <c r="D114" s="38" t="s">
        <v>236</v>
      </c>
      <c r="E114" s="38" t="s">
        <v>476</v>
      </c>
      <c r="F114" s="38"/>
      <c r="G114" s="36" t="s">
        <v>479</v>
      </c>
      <c r="H114" s="70" t="s">
        <v>26</v>
      </c>
      <c r="I114" s="73" t="s">
        <v>480</v>
      </c>
      <c r="J114" s="62"/>
      <c r="K114" s="58"/>
      <c r="L114" s="34"/>
      <c r="M114" s="27"/>
      <c r="N114" s="27"/>
      <c r="O114" s="27"/>
      <c r="P114" s="27"/>
      <c r="Q114" s="27"/>
      <c r="R114" s="27"/>
      <c r="S114" s="27"/>
      <c r="T114" s="27"/>
      <c r="U114" s="27"/>
      <c r="V114" s="27"/>
      <c r="W114" s="27"/>
      <c r="X114" s="27"/>
      <c r="Y114" s="27"/>
      <c r="Z114" s="27"/>
    </row>
    <row r="115" spans="1:26" ht="50.1" customHeight="1" x14ac:dyDescent="0.25">
      <c r="A115" s="39" t="s">
        <v>481</v>
      </c>
      <c r="B115" s="39" t="s">
        <v>12</v>
      </c>
      <c r="C115" s="37" t="s">
        <v>21</v>
      </c>
      <c r="D115" s="38" t="s">
        <v>236</v>
      </c>
      <c r="E115" s="38" t="s">
        <v>489</v>
      </c>
      <c r="F115" s="38"/>
      <c r="G115" s="36" t="s">
        <v>490</v>
      </c>
      <c r="H115" s="70" t="s">
        <v>26</v>
      </c>
      <c r="I115" s="73" t="s">
        <v>478</v>
      </c>
      <c r="J115" s="62"/>
      <c r="K115" s="58"/>
      <c r="L115" s="34"/>
      <c r="M115" s="27"/>
      <c r="N115" s="27"/>
      <c r="O115" s="27"/>
      <c r="P115" s="27"/>
      <c r="Q115" s="27"/>
      <c r="R115" s="27"/>
      <c r="S115" s="27"/>
      <c r="T115" s="27"/>
      <c r="U115" s="27"/>
      <c r="V115" s="27"/>
      <c r="W115" s="27"/>
      <c r="X115" s="27"/>
      <c r="Y115" s="27"/>
      <c r="Z115" s="27"/>
    </row>
    <row r="116" spans="1:26" ht="50.1" customHeight="1" x14ac:dyDescent="0.25">
      <c r="A116" s="39" t="s">
        <v>547</v>
      </c>
      <c r="B116" s="39" t="s">
        <v>12</v>
      </c>
      <c r="C116" s="37" t="s">
        <v>21</v>
      </c>
      <c r="D116" s="38" t="s">
        <v>236</v>
      </c>
      <c r="E116" s="38" t="s">
        <v>491</v>
      </c>
      <c r="F116" s="38"/>
      <c r="G116" s="36" t="s">
        <v>492</v>
      </c>
      <c r="H116" s="70" t="s">
        <v>26</v>
      </c>
      <c r="I116" s="73" t="s">
        <v>493</v>
      </c>
      <c r="J116" s="62"/>
      <c r="K116" s="58"/>
      <c r="L116" s="34"/>
      <c r="M116" s="27"/>
      <c r="N116" s="27"/>
      <c r="O116" s="27"/>
      <c r="P116" s="27"/>
      <c r="Q116" s="27"/>
      <c r="R116" s="27"/>
      <c r="S116" s="27"/>
      <c r="T116" s="27"/>
      <c r="U116" s="27"/>
      <c r="V116" s="27"/>
      <c r="W116" s="27"/>
      <c r="X116" s="27"/>
      <c r="Y116" s="27"/>
      <c r="Z116" s="27"/>
    </row>
    <row r="117" spans="1:26" ht="50.1" customHeight="1" x14ac:dyDescent="0.25">
      <c r="A117" s="39" t="s">
        <v>548</v>
      </c>
      <c r="B117" s="39" t="s">
        <v>12</v>
      </c>
      <c r="C117" s="37" t="s">
        <v>113</v>
      </c>
      <c r="D117" s="38" t="s">
        <v>461</v>
      </c>
      <c r="E117" s="38" t="s">
        <v>494</v>
      </c>
      <c r="F117" s="38"/>
      <c r="G117" s="36" t="s">
        <v>495</v>
      </c>
      <c r="H117" s="70" t="s">
        <v>26</v>
      </c>
      <c r="I117" s="73" t="s">
        <v>496</v>
      </c>
      <c r="J117" s="62"/>
      <c r="K117" s="58"/>
      <c r="L117" s="34"/>
      <c r="M117" s="27"/>
      <c r="N117" s="27"/>
      <c r="O117" s="27"/>
      <c r="P117" s="27"/>
      <c r="Q117" s="27"/>
      <c r="R117" s="27"/>
      <c r="S117" s="27"/>
      <c r="T117" s="27"/>
      <c r="U117" s="27"/>
      <c r="V117" s="27"/>
      <c r="W117" s="27"/>
      <c r="X117" s="27"/>
      <c r="Y117" s="27"/>
      <c r="Z117" s="27"/>
    </row>
    <row r="118" spans="1:26" ht="50.1" customHeight="1" x14ac:dyDescent="0.25">
      <c r="A118" s="39" t="s">
        <v>549</v>
      </c>
      <c r="B118" s="39" t="s">
        <v>12</v>
      </c>
      <c r="C118" s="37" t="s">
        <v>21</v>
      </c>
      <c r="D118" s="38" t="s">
        <v>236</v>
      </c>
      <c r="E118" s="38" t="s">
        <v>497</v>
      </c>
      <c r="F118" s="38"/>
      <c r="G118" s="36" t="s">
        <v>498</v>
      </c>
      <c r="H118" s="67" t="s">
        <v>18</v>
      </c>
      <c r="I118" s="73" t="s">
        <v>499</v>
      </c>
      <c r="J118" s="62"/>
      <c r="K118" s="58"/>
      <c r="L118" s="34"/>
      <c r="M118" s="27"/>
      <c r="N118" s="27"/>
      <c r="O118" s="27"/>
      <c r="P118" s="27"/>
      <c r="Q118" s="27"/>
      <c r="R118" s="27"/>
      <c r="S118" s="27"/>
      <c r="T118" s="27"/>
      <c r="U118" s="27"/>
      <c r="V118" s="27"/>
      <c r="W118" s="27"/>
      <c r="X118" s="27"/>
      <c r="Y118" s="27"/>
      <c r="Z118" s="27"/>
    </row>
    <row r="119" spans="1:26" ht="50.1" customHeight="1" x14ac:dyDescent="0.25">
      <c r="A119" s="39" t="s">
        <v>550</v>
      </c>
      <c r="B119" s="39" t="s">
        <v>12</v>
      </c>
      <c r="C119" s="37" t="s">
        <v>21</v>
      </c>
      <c r="D119" s="38" t="s">
        <v>236</v>
      </c>
      <c r="E119" s="38" t="s">
        <v>500</v>
      </c>
      <c r="F119" s="38"/>
      <c r="G119" s="36" t="s">
        <v>501</v>
      </c>
      <c r="H119" s="67" t="s">
        <v>18</v>
      </c>
      <c r="I119" s="73" t="s">
        <v>502</v>
      </c>
      <c r="J119" s="62"/>
      <c r="K119" s="58"/>
      <c r="L119" s="34"/>
      <c r="M119" s="27"/>
      <c r="N119" s="27"/>
      <c r="O119" s="27"/>
      <c r="P119" s="27"/>
      <c r="Q119" s="27"/>
      <c r="R119" s="27"/>
      <c r="S119" s="27"/>
      <c r="T119" s="27"/>
      <c r="U119" s="27"/>
      <c r="V119" s="27"/>
      <c r="W119" s="27"/>
      <c r="X119" s="27"/>
      <c r="Y119" s="27"/>
      <c r="Z119" s="27"/>
    </row>
    <row r="120" spans="1:26" ht="50.1" customHeight="1" x14ac:dyDescent="0.25">
      <c r="A120" s="39" t="s">
        <v>551</v>
      </c>
      <c r="B120" s="39" t="s">
        <v>12</v>
      </c>
      <c r="C120" s="37" t="s">
        <v>21</v>
      </c>
      <c r="D120" s="38" t="s">
        <v>545</v>
      </c>
      <c r="E120" s="38" t="s">
        <v>504</v>
      </c>
      <c r="F120" s="38"/>
      <c r="G120" s="36" t="s">
        <v>503</v>
      </c>
      <c r="H120" s="70" t="s">
        <v>26</v>
      </c>
      <c r="I120" s="73" t="s">
        <v>505</v>
      </c>
      <c r="J120" s="62"/>
      <c r="K120" s="58"/>
      <c r="L120" s="34"/>
      <c r="M120" s="27"/>
      <c r="N120" s="27"/>
      <c r="O120" s="27"/>
      <c r="P120" s="27"/>
      <c r="Q120" s="27"/>
      <c r="R120" s="27"/>
      <c r="S120" s="27"/>
      <c r="T120" s="27"/>
      <c r="U120" s="27"/>
      <c r="V120" s="27"/>
      <c r="W120" s="27"/>
      <c r="X120" s="27"/>
      <c r="Y120" s="27"/>
      <c r="Z120" s="27"/>
    </row>
    <row r="121" spans="1:26" ht="50.1" customHeight="1" x14ac:dyDescent="0.25">
      <c r="A121" s="39" t="s">
        <v>552</v>
      </c>
      <c r="B121" s="39" t="s">
        <v>12</v>
      </c>
      <c r="C121" s="37" t="s">
        <v>21</v>
      </c>
      <c r="D121" s="38" t="s">
        <v>236</v>
      </c>
      <c r="E121" s="38" t="s">
        <v>506</v>
      </c>
      <c r="F121" s="38"/>
      <c r="G121" s="36" t="s">
        <v>507</v>
      </c>
      <c r="H121" s="67" t="s">
        <v>18</v>
      </c>
      <c r="I121" s="73" t="s">
        <v>508</v>
      </c>
      <c r="J121" s="62"/>
      <c r="K121" s="58"/>
      <c r="L121" s="34"/>
      <c r="M121" s="27"/>
      <c r="N121" s="27"/>
      <c r="O121" s="27"/>
      <c r="P121" s="27"/>
      <c r="Q121" s="27"/>
      <c r="R121" s="27"/>
      <c r="S121" s="27"/>
      <c r="T121" s="27"/>
      <c r="U121" s="27"/>
      <c r="V121" s="27"/>
      <c r="W121" s="27"/>
      <c r="X121" s="27"/>
      <c r="Y121" s="27"/>
      <c r="Z121" s="27"/>
    </row>
    <row r="122" spans="1:26" ht="50.1" customHeight="1" x14ac:dyDescent="0.25">
      <c r="A122" s="39" t="s">
        <v>553</v>
      </c>
      <c r="B122" s="39" t="s">
        <v>12</v>
      </c>
      <c r="C122" s="37" t="s">
        <v>21</v>
      </c>
      <c r="D122" s="38" t="s">
        <v>236</v>
      </c>
      <c r="E122" s="38" t="s">
        <v>509</v>
      </c>
      <c r="F122" s="38"/>
      <c r="G122" s="36" t="s">
        <v>510</v>
      </c>
      <c r="H122" s="67" t="s">
        <v>18</v>
      </c>
      <c r="I122" s="73" t="s">
        <v>511</v>
      </c>
      <c r="J122" s="62"/>
      <c r="K122" s="58"/>
      <c r="L122" s="34"/>
      <c r="M122" s="27"/>
      <c r="N122" s="27"/>
      <c r="O122" s="27"/>
      <c r="P122" s="27"/>
      <c r="Q122" s="27"/>
      <c r="R122" s="27"/>
      <c r="S122" s="27"/>
      <c r="T122" s="27"/>
      <c r="U122" s="27"/>
      <c r="V122" s="27"/>
      <c r="W122" s="27"/>
      <c r="X122" s="27"/>
      <c r="Y122" s="27"/>
      <c r="Z122" s="27"/>
    </row>
    <row r="123" spans="1:26" ht="50.1" customHeight="1" x14ac:dyDescent="0.25">
      <c r="A123" s="39" t="s">
        <v>554</v>
      </c>
      <c r="B123" s="39" t="s">
        <v>12</v>
      </c>
      <c r="C123" s="37" t="s">
        <v>21</v>
      </c>
      <c r="D123" s="38" t="s">
        <v>236</v>
      </c>
      <c r="E123" s="38" t="s">
        <v>512</v>
      </c>
      <c r="F123" s="38"/>
      <c r="G123" s="36" t="s">
        <v>513</v>
      </c>
      <c r="H123" s="67" t="s">
        <v>18</v>
      </c>
      <c r="I123" s="73" t="s">
        <v>514</v>
      </c>
      <c r="J123" s="62"/>
      <c r="K123" s="58"/>
      <c r="L123" s="34"/>
      <c r="M123" s="27"/>
      <c r="N123" s="27"/>
      <c r="O123" s="27"/>
      <c r="P123" s="27"/>
      <c r="Q123" s="27"/>
      <c r="R123" s="27"/>
      <c r="S123" s="27"/>
      <c r="T123" s="27"/>
      <c r="U123" s="27"/>
      <c r="V123" s="27"/>
      <c r="W123" s="27"/>
      <c r="X123" s="27"/>
      <c r="Y123" s="27"/>
      <c r="Z123" s="27"/>
    </row>
    <row r="124" spans="1:26" ht="50.1" customHeight="1" x14ac:dyDescent="0.25">
      <c r="A124" s="39" t="s">
        <v>555</v>
      </c>
      <c r="B124" s="39" t="s">
        <v>12</v>
      </c>
      <c r="C124" s="37" t="s">
        <v>21</v>
      </c>
      <c r="D124" s="38" t="s">
        <v>236</v>
      </c>
      <c r="E124" s="38" t="s">
        <v>515</v>
      </c>
      <c r="F124" s="38"/>
      <c r="G124" s="36" t="s">
        <v>516</v>
      </c>
      <c r="H124" s="67" t="s">
        <v>18</v>
      </c>
      <c r="I124" s="73" t="s">
        <v>517</v>
      </c>
      <c r="J124" s="62"/>
      <c r="K124" s="58"/>
      <c r="L124" s="34"/>
      <c r="M124" s="27"/>
      <c r="N124" s="27"/>
      <c r="O124" s="27"/>
      <c r="P124" s="27"/>
      <c r="Q124" s="27"/>
      <c r="R124" s="27"/>
      <c r="S124" s="27"/>
      <c r="T124" s="27"/>
      <c r="U124" s="27"/>
      <c r="V124" s="27"/>
      <c r="W124" s="27"/>
      <c r="X124" s="27"/>
      <c r="Y124" s="27"/>
      <c r="Z124" s="27"/>
    </row>
    <row r="125" spans="1:26" ht="50.1" customHeight="1" x14ac:dyDescent="0.25">
      <c r="A125" s="39" t="s">
        <v>556</v>
      </c>
      <c r="B125" s="39" t="s">
        <v>12</v>
      </c>
      <c r="C125" s="37" t="s">
        <v>113</v>
      </c>
      <c r="D125" s="38" t="s">
        <v>249</v>
      </c>
      <c r="E125" s="38" t="s">
        <v>518</v>
      </c>
      <c r="F125" s="38"/>
      <c r="G125" s="36" t="s">
        <v>565</v>
      </c>
      <c r="H125" s="70" t="s">
        <v>26</v>
      </c>
      <c r="I125" s="73"/>
      <c r="J125" s="62"/>
      <c r="K125" s="58"/>
      <c r="L125" s="34"/>
      <c r="M125" s="27"/>
      <c r="N125" s="27"/>
      <c r="O125" s="27"/>
      <c r="P125" s="27"/>
      <c r="Q125" s="27"/>
      <c r="R125" s="27"/>
      <c r="S125" s="27"/>
      <c r="T125" s="27"/>
      <c r="U125" s="27"/>
      <c r="V125" s="27"/>
      <c r="W125" s="27"/>
      <c r="X125" s="27"/>
      <c r="Y125" s="27"/>
      <c r="Z125" s="27"/>
    </row>
    <row r="126" spans="1:26" ht="50.1" customHeight="1" x14ac:dyDescent="0.25">
      <c r="A126" s="39" t="s">
        <v>557</v>
      </c>
      <c r="B126" s="39" t="s">
        <v>12</v>
      </c>
      <c r="C126" s="37" t="s">
        <v>21</v>
      </c>
      <c r="D126" s="38" t="s">
        <v>525</v>
      </c>
      <c r="E126" s="38" t="s">
        <v>519</v>
      </c>
      <c r="F126" s="38"/>
      <c r="G126" s="36" t="s">
        <v>520</v>
      </c>
      <c r="H126" s="70" t="s">
        <v>26</v>
      </c>
      <c r="I126" s="73" t="s">
        <v>521</v>
      </c>
      <c r="J126" s="62"/>
      <c r="K126" s="58"/>
      <c r="L126" s="34"/>
      <c r="M126" s="27"/>
      <c r="N126" s="27"/>
      <c r="O126" s="27"/>
      <c r="P126" s="27"/>
      <c r="Q126" s="27"/>
      <c r="R126" s="27"/>
      <c r="S126" s="27"/>
      <c r="T126" s="27"/>
      <c r="U126" s="27"/>
      <c r="V126" s="27"/>
      <c r="W126" s="27"/>
      <c r="X126" s="27"/>
      <c r="Y126" s="27"/>
      <c r="Z126" s="27"/>
    </row>
    <row r="127" spans="1:26" ht="50.1" customHeight="1" x14ac:dyDescent="0.25">
      <c r="A127" s="39" t="s">
        <v>558</v>
      </c>
      <c r="B127" s="39" t="s">
        <v>12</v>
      </c>
      <c r="C127" s="37" t="s">
        <v>21</v>
      </c>
      <c r="D127" s="38" t="s">
        <v>526</v>
      </c>
      <c r="E127" s="38" t="s">
        <v>522</v>
      </c>
      <c r="F127" s="38"/>
      <c r="G127" s="36" t="s">
        <v>523</v>
      </c>
      <c r="H127" s="70" t="s">
        <v>26</v>
      </c>
      <c r="I127" s="73" t="s">
        <v>524</v>
      </c>
      <c r="J127" s="62"/>
      <c r="K127" s="58"/>
      <c r="L127" s="34"/>
      <c r="M127" s="27"/>
      <c r="N127" s="27"/>
      <c r="O127" s="27"/>
      <c r="P127" s="27"/>
      <c r="Q127" s="27"/>
      <c r="R127" s="27"/>
      <c r="S127" s="27"/>
      <c r="T127" s="27"/>
      <c r="U127" s="27"/>
      <c r="V127" s="27"/>
      <c r="W127" s="27"/>
      <c r="X127" s="27"/>
      <c r="Y127" s="27"/>
      <c r="Z127" s="27"/>
    </row>
    <row r="128" spans="1:26" ht="50.1" customHeight="1" x14ac:dyDescent="0.25">
      <c r="A128" s="39" t="s">
        <v>559</v>
      </c>
      <c r="B128" s="39" t="s">
        <v>12</v>
      </c>
      <c r="C128" s="37" t="s">
        <v>21</v>
      </c>
      <c r="D128" s="38" t="s">
        <v>236</v>
      </c>
      <c r="E128" s="38" t="s">
        <v>546</v>
      </c>
      <c r="F128" s="38"/>
      <c r="G128" s="36" t="s">
        <v>528</v>
      </c>
      <c r="H128" s="70" t="s">
        <v>26</v>
      </c>
      <c r="I128" s="73" t="s">
        <v>527</v>
      </c>
      <c r="J128" s="62"/>
      <c r="K128" s="58"/>
      <c r="L128" s="34"/>
      <c r="M128" s="27"/>
      <c r="N128" s="27"/>
      <c r="O128" s="27"/>
      <c r="P128" s="27"/>
      <c r="Q128" s="27"/>
      <c r="R128" s="27"/>
      <c r="S128" s="27"/>
      <c r="T128" s="27"/>
      <c r="U128" s="27"/>
      <c r="V128" s="27"/>
      <c r="W128" s="27"/>
      <c r="X128" s="27"/>
      <c r="Y128" s="27"/>
      <c r="Z128" s="27"/>
    </row>
    <row r="129" spans="1:26" ht="50.1" customHeight="1" x14ac:dyDescent="0.25">
      <c r="A129" s="39" t="s">
        <v>560</v>
      </c>
      <c r="B129" s="39" t="s">
        <v>12</v>
      </c>
      <c r="C129" s="37" t="s">
        <v>21</v>
      </c>
      <c r="D129" s="38" t="s">
        <v>530</v>
      </c>
      <c r="E129" s="38" t="s">
        <v>529</v>
      </c>
      <c r="F129" s="38"/>
      <c r="G129" s="36" t="s">
        <v>566</v>
      </c>
      <c r="H129" s="70" t="s">
        <v>26</v>
      </c>
      <c r="I129" s="73" t="s">
        <v>531</v>
      </c>
      <c r="J129" s="62"/>
      <c r="K129" s="58"/>
      <c r="L129" s="34"/>
      <c r="M129" s="27"/>
      <c r="N129" s="27"/>
      <c r="O129" s="27"/>
      <c r="P129" s="27"/>
      <c r="Q129" s="27"/>
      <c r="R129" s="27"/>
      <c r="S129" s="27"/>
      <c r="T129" s="27"/>
      <c r="U129" s="27"/>
      <c r="V129" s="27"/>
      <c r="W129" s="27"/>
      <c r="X129" s="27"/>
      <c r="Y129" s="27"/>
      <c r="Z129" s="27"/>
    </row>
    <row r="130" spans="1:26" ht="50.1" customHeight="1" x14ac:dyDescent="0.25">
      <c r="A130" s="39" t="s">
        <v>561</v>
      </c>
      <c r="B130" s="39" t="s">
        <v>12</v>
      </c>
      <c r="C130" s="37" t="s">
        <v>21</v>
      </c>
      <c r="D130" s="38" t="s">
        <v>461</v>
      </c>
      <c r="E130" s="38" t="s">
        <v>532</v>
      </c>
      <c r="F130" s="38"/>
      <c r="G130" s="36" t="s">
        <v>533</v>
      </c>
      <c r="H130" s="67" t="s">
        <v>18</v>
      </c>
      <c r="I130" s="74" t="s">
        <v>534</v>
      </c>
      <c r="J130" s="62"/>
      <c r="K130" s="58"/>
      <c r="L130" s="34"/>
      <c r="M130" s="27"/>
      <c r="N130" s="27"/>
      <c r="O130" s="27"/>
      <c r="P130" s="27"/>
      <c r="Q130" s="27"/>
      <c r="R130" s="27"/>
      <c r="S130" s="27"/>
      <c r="T130" s="27"/>
      <c r="U130" s="27"/>
      <c r="V130" s="27"/>
      <c r="W130" s="27"/>
      <c r="X130" s="27"/>
      <c r="Y130" s="27"/>
      <c r="Z130" s="27"/>
    </row>
    <row r="131" spans="1:26" ht="50.1" customHeight="1" x14ac:dyDescent="0.25">
      <c r="A131" s="39" t="s">
        <v>562</v>
      </c>
      <c r="B131" s="39" t="s">
        <v>12</v>
      </c>
      <c r="C131" s="37" t="s">
        <v>21</v>
      </c>
      <c r="D131" s="38" t="s">
        <v>544</v>
      </c>
      <c r="E131" s="38" t="s">
        <v>535</v>
      </c>
      <c r="F131" s="38"/>
      <c r="G131" s="36" t="s">
        <v>536</v>
      </c>
      <c r="H131" s="67" t="s">
        <v>18</v>
      </c>
      <c r="I131" s="74" t="s">
        <v>537</v>
      </c>
      <c r="J131" s="62"/>
      <c r="K131" s="58"/>
      <c r="L131" s="34"/>
      <c r="M131" s="27"/>
      <c r="N131" s="27"/>
      <c r="O131" s="27"/>
      <c r="P131" s="27"/>
      <c r="Q131" s="27"/>
      <c r="R131" s="27"/>
      <c r="S131" s="27"/>
      <c r="T131" s="27"/>
      <c r="U131" s="27"/>
      <c r="V131" s="27"/>
      <c r="W131" s="27"/>
      <c r="X131" s="27"/>
      <c r="Y131" s="27"/>
      <c r="Z131" s="27"/>
    </row>
    <row r="132" spans="1:26" ht="50.1" customHeight="1" x14ac:dyDescent="0.25">
      <c r="A132" s="39" t="s">
        <v>563</v>
      </c>
      <c r="B132" s="39" t="s">
        <v>12</v>
      </c>
      <c r="C132" s="37" t="s">
        <v>21</v>
      </c>
      <c r="D132" s="38" t="s">
        <v>542</v>
      </c>
      <c r="E132" s="38" t="s">
        <v>538</v>
      </c>
      <c r="F132" s="38"/>
      <c r="G132" s="36" t="s">
        <v>539</v>
      </c>
      <c r="H132" s="70" t="s">
        <v>26</v>
      </c>
      <c r="I132" s="74" t="s">
        <v>540</v>
      </c>
      <c r="J132" s="62"/>
      <c r="K132" s="58"/>
      <c r="L132" s="34"/>
      <c r="M132" s="27"/>
      <c r="N132" s="27"/>
      <c r="O132" s="27"/>
      <c r="P132" s="27"/>
      <c r="Q132" s="27"/>
      <c r="R132" s="27"/>
      <c r="S132" s="27"/>
      <c r="T132" s="27"/>
      <c r="U132" s="27"/>
      <c r="V132" s="27"/>
      <c r="W132" s="27"/>
      <c r="X132" s="27"/>
      <c r="Y132" s="27"/>
      <c r="Z132" s="27"/>
    </row>
    <row r="133" spans="1:26" ht="50.1" customHeight="1" x14ac:dyDescent="0.25">
      <c r="A133" s="39" t="s">
        <v>564</v>
      </c>
      <c r="B133" s="39" t="s">
        <v>12</v>
      </c>
      <c r="C133" s="37" t="s">
        <v>21</v>
      </c>
      <c r="D133" s="38" t="s">
        <v>544</v>
      </c>
      <c r="E133" s="38" t="s">
        <v>541</v>
      </c>
      <c r="F133" s="38"/>
      <c r="G133" s="36" t="s">
        <v>567</v>
      </c>
      <c r="H133" s="67" t="s">
        <v>18</v>
      </c>
      <c r="I133" s="74" t="s">
        <v>543</v>
      </c>
      <c r="J133" s="62"/>
      <c r="K133" s="58"/>
      <c r="L133" s="34"/>
      <c r="M133" s="27"/>
      <c r="N133" s="27"/>
      <c r="O133" s="27"/>
      <c r="P133" s="27"/>
      <c r="Q133" s="27"/>
      <c r="R133" s="27"/>
      <c r="S133" s="27"/>
      <c r="T133" s="27"/>
      <c r="U133" s="27"/>
      <c r="V133" s="27"/>
      <c r="W133" s="27"/>
      <c r="X133" s="27"/>
      <c r="Y133" s="27"/>
      <c r="Z133" s="27"/>
    </row>
    <row r="134" spans="1:26" ht="50.1" customHeight="1" x14ac:dyDescent="0.25">
      <c r="A134" s="39"/>
      <c r="B134" s="39"/>
      <c r="C134" s="37"/>
      <c r="D134" s="38"/>
      <c r="E134" s="38"/>
      <c r="F134" s="38"/>
      <c r="G134" s="36"/>
      <c r="H134" s="67"/>
      <c r="I134" s="74"/>
      <c r="J134" s="62"/>
      <c r="K134" s="58"/>
      <c r="L134" s="34"/>
      <c r="M134" s="27"/>
      <c r="N134" s="27"/>
      <c r="O134" s="27"/>
      <c r="P134" s="27"/>
      <c r="Q134" s="27"/>
      <c r="R134" s="27"/>
      <c r="S134" s="27"/>
      <c r="T134" s="27"/>
      <c r="U134" s="27"/>
      <c r="V134" s="27"/>
      <c r="W134" s="27"/>
      <c r="X134" s="27"/>
      <c r="Y134" s="27"/>
      <c r="Z134" s="27"/>
    </row>
    <row r="135" spans="1:26" ht="50.1" customHeight="1" x14ac:dyDescent="0.25">
      <c r="A135" s="39"/>
      <c r="B135" s="39"/>
      <c r="C135" s="37"/>
      <c r="D135" s="38"/>
      <c r="E135" s="38"/>
      <c r="F135" s="38"/>
      <c r="G135" s="36"/>
      <c r="H135" s="67"/>
      <c r="I135" s="74"/>
      <c r="J135" s="62"/>
      <c r="K135" s="58"/>
      <c r="L135" s="34"/>
      <c r="M135" s="27"/>
      <c r="N135" s="27"/>
      <c r="O135" s="27"/>
      <c r="P135" s="27"/>
      <c r="Q135" s="27"/>
      <c r="R135" s="27"/>
      <c r="S135" s="27"/>
      <c r="T135" s="27"/>
      <c r="U135" s="27"/>
      <c r="V135" s="27"/>
      <c r="W135" s="27"/>
      <c r="X135" s="27"/>
      <c r="Y135" s="27"/>
      <c r="Z135" s="27"/>
    </row>
    <row r="136" spans="1:26" ht="50.1" customHeight="1" x14ac:dyDescent="0.25">
      <c r="A136" s="39"/>
      <c r="B136" s="39"/>
      <c r="C136" s="37"/>
      <c r="D136" s="38"/>
      <c r="E136" s="38"/>
      <c r="F136" s="38"/>
      <c r="G136" s="36"/>
      <c r="H136" s="67"/>
      <c r="I136" s="74"/>
      <c r="J136" s="62"/>
      <c r="K136" s="58"/>
      <c r="L136" s="34"/>
      <c r="M136" s="27"/>
      <c r="N136" s="27"/>
      <c r="O136" s="27"/>
      <c r="P136" s="27"/>
      <c r="Q136" s="27"/>
      <c r="R136" s="27"/>
      <c r="S136" s="27"/>
      <c r="T136" s="27"/>
      <c r="U136" s="27"/>
      <c r="V136" s="27"/>
      <c r="W136" s="27"/>
      <c r="X136" s="27"/>
      <c r="Y136" s="27"/>
      <c r="Z136" s="27"/>
    </row>
    <row r="137" spans="1:26" ht="13.5" customHeight="1" x14ac:dyDescent="0.25">
      <c r="A137" s="40"/>
      <c r="B137" s="40"/>
      <c r="C137" s="41"/>
      <c r="D137" s="42"/>
      <c r="E137" s="42"/>
      <c r="F137" s="42"/>
      <c r="G137" s="42"/>
      <c r="H137" s="43"/>
      <c r="I137" s="33"/>
      <c r="J137" s="33"/>
      <c r="K137" s="51"/>
      <c r="L137" s="34"/>
      <c r="M137" s="15"/>
      <c r="N137" s="15"/>
      <c r="O137" s="15"/>
      <c r="P137" s="15"/>
      <c r="Q137" s="15"/>
      <c r="R137" s="15"/>
      <c r="S137" s="15"/>
      <c r="T137" s="15"/>
      <c r="U137" s="15"/>
      <c r="V137" s="15"/>
      <c r="W137" s="15"/>
      <c r="X137" s="15"/>
      <c r="Y137" s="15"/>
      <c r="Z137" s="15"/>
    </row>
    <row r="138" spans="1:26" ht="13.5" customHeight="1" x14ac:dyDescent="0.25">
      <c r="A138" s="40"/>
      <c r="B138" s="40"/>
      <c r="C138" s="41"/>
      <c r="D138" s="42"/>
      <c r="E138" s="42"/>
      <c r="F138" s="42"/>
      <c r="G138" s="42"/>
      <c r="H138" s="43"/>
      <c r="I138" s="33"/>
      <c r="J138" s="33"/>
      <c r="K138" s="51"/>
      <c r="L138" s="34"/>
      <c r="M138" s="15"/>
      <c r="N138" s="15"/>
      <c r="O138" s="15"/>
      <c r="P138" s="15"/>
      <c r="Q138" s="15"/>
      <c r="R138" s="15"/>
      <c r="S138" s="15"/>
      <c r="T138" s="15"/>
      <c r="U138" s="15"/>
      <c r="V138" s="15"/>
      <c r="W138" s="15"/>
      <c r="X138" s="15"/>
      <c r="Y138" s="15"/>
      <c r="Z138" s="15"/>
    </row>
    <row r="139" spans="1:26" ht="13.5" customHeight="1" x14ac:dyDescent="0.25">
      <c r="A139" s="40"/>
      <c r="B139" s="40"/>
      <c r="C139" s="41"/>
      <c r="D139" s="42"/>
      <c r="E139" s="42"/>
      <c r="F139" s="42"/>
      <c r="G139" s="42"/>
      <c r="H139" s="43"/>
      <c r="I139" s="33"/>
      <c r="J139" s="33"/>
      <c r="K139" s="51"/>
      <c r="L139" s="34"/>
      <c r="M139" s="15"/>
      <c r="N139" s="15"/>
      <c r="O139" s="15"/>
      <c r="P139" s="15"/>
      <c r="Q139" s="15"/>
      <c r="R139" s="15"/>
      <c r="S139" s="15"/>
      <c r="T139" s="15"/>
      <c r="U139" s="15"/>
      <c r="V139" s="15"/>
      <c r="W139" s="15"/>
      <c r="X139" s="15"/>
      <c r="Y139" s="15"/>
      <c r="Z139" s="15"/>
    </row>
    <row r="140" spans="1:26" ht="13.5" customHeight="1" x14ac:dyDescent="0.25">
      <c r="A140" s="40"/>
      <c r="B140" s="40"/>
      <c r="C140" s="41"/>
      <c r="D140" s="42"/>
      <c r="E140" s="42"/>
      <c r="F140" s="42"/>
      <c r="G140" s="42"/>
      <c r="H140" s="43"/>
      <c r="I140" s="33"/>
      <c r="J140" s="33"/>
      <c r="K140" s="51"/>
      <c r="L140" s="34"/>
      <c r="M140" s="15"/>
      <c r="N140" s="15"/>
      <c r="O140" s="15"/>
      <c r="P140" s="15"/>
      <c r="Q140" s="15"/>
      <c r="R140" s="15"/>
      <c r="S140" s="15"/>
      <c r="T140" s="15"/>
      <c r="U140" s="15"/>
      <c r="V140" s="15"/>
      <c r="W140" s="15"/>
      <c r="X140" s="15"/>
      <c r="Y140" s="15"/>
      <c r="Z140" s="15"/>
    </row>
    <row r="141" spans="1:26" ht="13.5" customHeight="1" x14ac:dyDescent="0.25">
      <c r="A141" s="40"/>
      <c r="B141" s="40"/>
      <c r="C141" s="41"/>
      <c r="D141" s="42"/>
      <c r="E141" s="42"/>
      <c r="F141" s="42"/>
      <c r="G141" s="42"/>
      <c r="H141" s="43"/>
      <c r="I141" s="33"/>
      <c r="J141" s="33"/>
      <c r="K141" s="51"/>
      <c r="L141" s="34"/>
      <c r="M141" s="15"/>
      <c r="N141" s="15"/>
      <c r="O141" s="15"/>
      <c r="P141" s="15"/>
      <c r="Q141" s="15"/>
      <c r="R141" s="15"/>
      <c r="S141" s="15"/>
      <c r="T141" s="15"/>
      <c r="U141" s="15"/>
      <c r="V141" s="15"/>
      <c r="W141" s="15"/>
      <c r="X141" s="15"/>
      <c r="Y141" s="15"/>
      <c r="Z141" s="15"/>
    </row>
    <row r="142" spans="1:26" ht="13.5" customHeight="1" x14ac:dyDescent="0.25">
      <c r="A142" s="40"/>
      <c r="B142" s="40"/>
      <c r="C142" s="41"/>
      <c r="D142" s="42"/>
      <c r="E142" s="42"/>
      <c r="F142" s="42"/>
      <c r="G142" s="42"/>
      <c r="H142" s="43"/>
      <c r="I142" s="33"/>
      <c r="J142" s="33"/>
      <c r="K142" s="51"/>
      <c r="L142" s="34"/>
      <c r="M142" s="15"/>
      <c r="N142" s="15"/>
      <c r="O142" s="15"/>
      <c r="P142" s="15"/>
      <c r="Q142" s="15"/>
      <c r="R142" s="15"/>
      <c r="S142" s="15"/>
      <c r="T142" s="15"/>
      <c r="U142" s="15"/>
      <c r="V142" s="15"/>
      <c r="W142" s="15"/>
      <c r="X142" s="15"/>
      <c r="Y142" s="15"/>
      <c r="Z142" s="15"/>
    </row>
    <row r="143" spans="1:26" ht="13.5" customHeight="1" x14ac:dyDescent="0.25">
      <c r="A143" s="40"/>
      <c r="B143" s="40"/>
      <c r="C143" s="41"/>
      <c r="D143" s="42"/>
      <c r="E143" s="42"/>
      <c r="F143" s="42"/>
      <c r="G143" s="42"/>
      <c r="H143" s="43"/>
      <c r="I143" s="33"/>
      <c r="J143" s="33"/>
      <c r="K143" s="51"/>
      <c r="L143" s="34"/>
      <c r="M143" s="15"/>
      <c r="N143" s="15"/>
      <c r="O143" s="15"/>
      <c r="P143" s="15"/>
      <c r="Q143" s="15"/>
      <c r="R143" s="15"/>
      <c r="S143" s="15"/>
      <c r="T143" s="15"/>
      <c r="U143" s="15"/>
      <c r="V143" s="15"/>
      <c r="W143" s="15"/>
      <c r="X143" s="15"/>
      <c r="Y143" s="15"/>
      <c r="Z143" s="15"/>
    </row>
    <row r="144" spans="1:26" ht="13.5" customHeight="1" x14ac:dyDescent="0.25">
      <c r="A144" s="40"/>
      <c r="B144" s="40"/>
      <c r="C144" s="41"/>
      <c r="D144" s="42"/>
      <c r="E144" s="42"/>
      <c r="F144" s="42"/>
      <c r="G144" s="42"/>
      <c r="H144" s="43"/>
      <c r="I144" s="33"/>
      <c r="J144" s="33"/>
      <c r="K144" s="51"/>
      <c r="L144" s="34"/>
      <c r="M144" s="15"/>
      <c r="N144" s="15"/>
      <c r="O144" s="15"/>
      <c r="P144" s="15"/>
      <c r="Q144" s="15"/>
      <c r="R144" s="15"/>
      <c r="S144" s="15"/>
      <c r="T144" s="15"/>
      <c r="U144" s="15"/>
      <c r="V144" s="15"/>
      <c r="W144" s="15"/>
      <c r="X144" s="15"/>
      <c r="Y144" s="15"/>
      <c r="Z144" s="15"/>
    </row>
    <row r="145" spans="1:26" ht="13.5" customHeight="1" x14ac:dyDescent="0.25">
      <c r="A145" s="40"/>
      <c r="B145" s="40"/>
      <c r="C145" s="41"/>
      <c r="D145" s="42"/>
      <c r="E145" s="42"/>
      <c r="F145" s="42"/>
      <c r="G145" s="42"/>
      <c r="H145" s="43"/>
      <c r="I145" s="33"/>
      <c r="J145" s="33"/>
      <c r="K145" s="51"/>
      <c r="L145" s="34"/>
      <c r="M145" s="15"/>
      <c r="N145" s="15"/>
      <c r="O145" s="15"/>
      <c r="P145" s="15"/>
      <c r="Q145" s="15"/>
      <c r="R145" s="15"/>
      <c r="S145" s="15"/>
      <c r="T145" s="15"/>
      <c r="U145" s="15"/>
      <c r="V145" s="15"/>
      <c r="W145" s="15"/>
      <c r="X145" s="15"/>
      <c r="Y145" s="15"/>
      <c r="Z145" s="15"/>
    </row>
    <row r="146" spans="1:26" ht="13.5" customHeight="1" x14ac:dyDescent="0.25">
      <c r="A146" s="40"/>
      <c r="B146" s="40"/>
      <c r="C146" s="41"/>
      <c r="D146" s="42"/>
      <c r="E146" s="42"/>
      <c r="F146" s="42"/>
      <c r="G146" s="42"/>
      <c r="H146" s="43"/>
      <c r="I146" s="33"/>
      <c r="J146" s="33"/>
      <c r="K146" s="51"/>
      <c r="L146" s="34"/>
      <c r="M146" s="15"/>
      <c r="N146" s="15"/>
      <c r="O146" s="15"/>
      <c r="P146" s="15"/>
      <c r="Q146" s="15"/>
      <c r="R146" s="15"/>
      <c r="S146" s="15"/>
      <c r="T146" s="15"/>
      <c r="U146" s="15"/>
      <c r="V146" s="15"/>
      <c r="W146" s="15"/>
      <c r="X146" s="15"/>
      <c r="Y146" s="15"/>
      <c r="Z146" s="15"/>
    </row>
    <row r="147" spans="1:26" ht="13.5" customHeight="1" x14ac:dyDescent="0.25">
      <c r="A147" s="40"/>
      <c r="B147" s="40"/>
      <c r="C147" s="41"/>
      <c r="D147" s="42"/>
      <c r="E147" s="42"/>
      <c r="F147" s="42"/>
      <c r="G147" s="42"/>
      <c r="H147" s="43"/>
      <c r="I147" s="33"/>
      <c r="J147" s="33"/>
      <c r="K147" s="51"/>
      <c r="L147" s="34"/>
      <c r="M147" s="15"/>
      <c r="N147" s="15"/>
      <c r="O147" s="15"/>
      <c r="P147" s="15"/>
      <c r="Q147" s="15"/>
      <c r="R147" s="15"/>
      <c r="S147" s="15"/>
      <c r="T147" s="15"/>
      <c r="U147" s="15"/>
      <c r="V147" s="15"/>
      <c r="W147" s="15"/>
      <c r="X147" s="15"/>
      <c r="Y147" s="15"/>
      <c r="Z147" s="15"/>
    </row>
    <row r="148" spans="1:26" ht="13.5" customHeight="1" x14ac:dyDescent="0.25">
      <c r="A148" s="40"/>
      <c r="B148" s="40"/>
      <c r="C148" s="41"/>
      <c r="D148" s="42"/>
      <c r="E148" s="42"/>
      <c r="F148" s="42"/>
      <c r="G148" s="42"/>
      <c r="H148" s="43"/>
      <c r="I148" s="33"/>
      <c r="J148" s="33"/>
      <c r="K148" s="51"/>
      <c r="L148" s="34"/>
      <c r="M148" s="15"/>
      <c r="N148" s="15"/>
      <c r="O148" s="15"/>
      <c r="P148" s="15"/>
      <c r="Q148" s="15"/>
      <c r="R148" s="15"/>
      <c r="S148" s="15"/>
      <c r="T148" s="15"/>
      <c r="U148" s="15"/>
      <c r="V148" s="15"/>
      <c r="W148" s="15"/>
      <c r="X148" s="15"/>
      <c r="Y148" s="15"/>
      <c r="Z148" s="15"/>
    </row>
    <row r="149" spans="1:26" ht="13.5" customHeight="1" x14ac:dyDescent="0.25">
      <c r="A149" s="40"/>
      <c r="B149" s="40"/>
      <c r="C149" s="41"/>
      <c r="D149" s="42"/>
      <c r="E149" s="42"/>
      <c r="F149" s="42"/>
      <c r="G149" s="42"/>
      <c r="H149" s="43"/>
      <c r="I149" s="33"/>
      <c r="J149" s="33"/>
      <c r="K149" s="51"/>
      <c r="L149" s="34"/>
      <c r="M149" s="15"/>
      <c r="N149" s="15"/>
      <c r="O149" s="15"/>
      <c r="P149" s="15"/>
      <c r="Q149" s="15"/>
      <c r="R149" s="15"/>
      <c r="S149" s="15"/>
      <c r="T149" s="15"/>
      <c r="U149" s="15"/>
      <c r="V149" s="15"/>
      <c r="W149" s="15"/>
      <c r="X149" s="15"/>
      <c r="Y149" s="15"/>
      <c r="Z149" s="15"/>
    </row>
    <row r="150" spans="1:26" ht="13.5" customHeight="1" x14ac:dyDescent="0.25">
      <c r="A150" s="40"/>
      <c r="B150" s="40"/>
      <c r="C150" s="41"/>
      <c r="D150" s="42"/>
      <c r="E150" s="42"/>
      <c r="F150" s="42"/>
      <c r="G150" s="42"/>
      <c r="H150" s="43"/>
      <c r="I150" s="33"/>
      <c r="J150" s="33"/>
      <c r="K150" s="51"/>
      <c r="L150" s="34"/>
      <c r="M150" s="15"/>
      <c r="N150" s="15"/>
      <c r="O150" s="15"/>
      <c r="P150" s="15"/>
      <c r="Q150" s="15"/>
      <c r="R150" s="15"/>
      <c r="S150" s="15"/>
      <c r="T150" s="15"/>
      <c r="U150" s="15"/>
      <c r="V150" s="15"/>
      <c r="W150" s="15"/>
      <c r="X150" s="15"/>
      <c r="Y150" s="15"/>
      <c r="Z150" s="15"/>
    </row>
    <row r="151" spans="1:26" ht="13.5" customHeight="1" x14ac:dyDescent="0.25">
      <c r="A151" s="40"/>
      <c r="B151" s="40"/>
      <c r="C151" s="41"/>
      <c r="D151" s="42"/>
      <c r="E151" s="42"/>
      <c r="F151" s="42"/>
      <c r="G151" s="42"/>
      <c r="H151" s="43"/>
      <c r="I151" s="33"/>
      <c r="J151" s="33"/>
      <c r="K151" s="51"/>
      <c r="L151" s="34"/>
      <c r="M151" s="15"/>
      <c r="N151" s="15"/>
      <c r="O151" s="15"/>
      <c r="P151" s="15"/>
      <c r="Q151" s="15"/>
      <c r="R151" s="15"/>
      <c r="S151" s="15"/>
      <c r="T151" s="15"/>
      <c r="U151" s="15"/>
      <c r="V151" s="15"/>
      <c r="W151" s="15"/>
      <c r="X151" s="15"/>
      <c r="Y151" s="15"/>
      <c r="Z151" s="15"/>
    </row>
    <row r="152" spans="1:26" ht="13.5" customHeight="1" x14ac:dyDescent="0.25">
      <c r="A152" s="40"/>
      <c r="B152" s="40"/>
      <c r="C152" s="41"/>
      <c r="D152" s="42"/>
      <c r="E152" s="42"/>
      <c r="F152" s="42"/>
      <c r="G152" s="42"/>
      <c r="H152" s="43"/>
      <c r="I152" s="33"/>
      <c r="J152" s="33"/>
      <c r="K152" s="51"/>
      <c r="L152" s="34"/>
      <c r="M152" s="15"/>
      <c r="N152" s="15"/>
      <c r="O152" s="15"/>
      <c r="P152" s="15"/>
      <c r="Q152" s="15"/>
      <c r="R152" s="15"/>
      <c r="S152" s="15"/>
      <c r="T152" s="15"/>
      <c r="U152" s="15"/>
      <c r="V152" s="15"/>
      <c r="W152" s="15"/>
      <c r="X152" s="15"/>
      <c r="Y152" s="15"/>
      <c r="Z152" s="15"/>
    </row>
    <row r="153" spans="1:26" ht="13.5" customHeight="1" x14ac:dyDescent="0.25">
      <c r="A153" s="40"/>
      <c r="B153" s="40"/>
      <c r="C153" s="41"/>
      <c r="D153" s="42"/>
      <c r="E153" s="42"/>
      <c r="F153" s="42"/>
      <c r="G153" s="42"/>
      <c r="H153" s="43"/>
      <c r="I153" s="33"/>
      <c r="J153" s="33"/>
      <c r="K153" s="51"/>
      <c r="L153" s="34"/>
      <c r="M153" s="15"/>
      <c r="N153" s="15"/>
      <c r="O153" s="15"/>
      <c r="P153" s="15"/>
      <c r="Q153" s="15"/>
      <c r="R153" s="15"/>
      <c r="S153" s="15"/>
      <c r="T153" s="15"/>
      <c r="U153" s="15"/>
      <c r="V153" s="15"/>
      <c r="W153" s="15"/>
      <c r="X153" s="15"/>
      <c r="Y153" s="15"/>
      <c r="Z153" s="15"/>
    </row>
    <row r="154" spans="1:26" ht="13.5" customHeight="1" x14ac:dyDescent="0.25">
      <c r="A154" s="40"/>
      <c r="B154" s="40"/>
      <c r="C154" s="41"/>
      <c r="D154" s="42"/>
      <c r="E154" s="42"/>
      <c r="F154" s="42"/>
      <c r="G154" s="42"/>
      <c r="H154" s="43"/>
      <c r="I154" s="33"/>
      <c r="J154" s="33"/>
      <c r="K154" s="51"/>
      <c r="L154" s="34"/>
      <c r="M154" s="15"/>
      <c r="N154" s="15"/>
      <c r="O154" s="15"/>
      <c r="P154" s="15"/>
      <c r="Q154" s="15"/>
      <c r="R154" s="15"/>
      <c r="S154" s="15"/>
      <c r="T154" s="15"/>
      <c r="U154" s="15"/>
      <c r="V154" s="15"/>
      <c r="W154" s="15"/>
      <c r="X154" s="15"/>
      <c r="Y154" s="15"/>
      <c r="Z154" s="15"/>
    </row>
    <row r="155" spans="1:26" ht="13.5" customHeight="1" x14ac:dyDescent="0.25">
      <c r="A155" s="40"/>
      <c r="B155" s="40"/>
      <c r="C155" s="41"/>
      <c r="D155" s="42"/>
      <c r="E155" s="42"/>
      <c r="F155" s="42"/>
      <c r="G155" s="42"/>
      <c r="H155" s="43"/>
      <c r="I155" s="33"/>
      <c r="J155" s="33"/>
      <c r="K155" s="51"/>
      <c r="L155" s="34"/>
      <c r="M155" s="15"/>
      <c r="N155" s="15"/>
      <c r="O155" s="15"/>
      <c r="P155" s="15"/>
      <c r="Q155" s="15"/>
      <c r="R155" s="15"/>
      <c r="S155" s="15"/>
      <c r="T155" s="15"/>
      <c r="U155" s="15"/>
      <c r="V155" s="15"/>
      <c r="W155" s="15"/>
      <c r="X155" s="15"/>
      <c r="Y155" s="15"/>
      <c r="Z155" s="15"/>
    </row>
    <row r="156" spans="1:26" ht="13.5" customHeight="1" x14ac:dyDescent="0.25">
      <c r="A156" s="40"/>
      <c r="B156" s="40"/>
      <c r="C156" s="41"/>
      <c r="D156" s="42"/>
      <c r="E156" s="42"/>
      <c r="F156" s="42"/>
      <c r="G156" s="42"/>
      <c r="H156" s="43"/>
      <c r="I156" s="33"/>
      <c r="J156" s="33"/>
      <c r="K156" s="51"/>
      <c r="L156" s="34"/>
      <c r="M156" s="15"/>
      <c r="N156" s="15"/>
      <c r="O156" s="15"/>
      <c r="P156" s="15"/>
      <c r="Q156" s="15"/>
      <c r="R156" s="15"/>
      <c r="S156" s="15"/>
      <c r="T156" s="15"/>
      <c r="U156" s="15"/>
      <c r="V156" s="15"/>
      <c r="W156" s="15"/>
      <c r="X156" s="15"/>
      <c r="Y156" s="15"/>
      <c r="Z156" s="15"/>
    </row>
    <row r="157" spans="1:26" ht="13.5" customHeight="1" x14ac:dyDescent="0.25">
      <c r="A157" s="40"/>
      <c r="B157" s="40"/>
      <c r="C157" s="41"/>
      <c r="D157" s="42"/>
      <c r="E157" s="42"/>
      <c r="F157" s="42"/>
      <c r="G157" s="42"/>
      <c r="H157" s="43"/>
      <c r="I157" s="33"/>
      <c r="J157" s="33"/>
      <c r="K157" s="51"/>
      <c r="L157" s="34"/>
      <c r="M157" s="15"/>
      <c r="N157" s="15"/>
      <c r="O157" s="15"/>
      <c r="P157" s="15"/>
      <c r="Q157" s="15"/>
      <c r="R157" s="15"/>
      <c r="S157" s="15"/>
      <c r="T157" s="15"/>
      <c r="U157" s="15"/>
      <c r="V157" s="15"/>
      <c r="W157" s="15"/>
      <c r="X157" s="15"/>
      <c r="Y157" s="15"/>
      <c r="Z157" s="15"/>
    </row>
    <row r="158" spans="1:26" ht="13.5" customHeight="1" x14ac:dyDescent="0.25">
      <c r="A158" s="40"/>
      <c r="B158" s="40"/>
      <c r="C158" s="41"/>
      <c r="D158" s="42"/>
      <c r="E158" s="42"/>
      <c r="F158" s="42"/>
      <c r="G158" s="42"/>
      <c r="H158" s="43"/>
      <c r="I158" s="33"/>
      <c r="J158" s="33"/>
      <c r="K158" s="51"/>
      <c r="L158" s="34"/>
      <c r="M158" s="15"/>
      <c r="N158" s="15"/>
      <c r="O158" s="15"/>
      <c r="P158" s="15"/>
      <c r="Q158" s="15"/>
      <c r="R158" s="15"/>
      <c r="S158" s="15"/>
      <c r="T158" s="15"/>
      <c r="U158" s="15"/>
      <c r="V158" s="15"/>
      <c r="W158" s="15"/>
      <c r="X158" s="15"/>
      <c r="Y158" s="15"/>
      <c r="Z158" s="15"/>
    </row>
    <row r="159" spans="1:26" ht="13.5" customHeight="1" x14ac:dyDescent="0.25">
      <c r="A159" s="40"/>
      <c r="B159" s="40"/>
      <c r="C159" s="41"/>
      <c r="D159" s="42"/>
      <c r="E159" s="42"/>
      <c r="F159" s="42"/>
      <c r="G159" s="42"/>
      <c r="H159" s="43"/>
      <c r="I159" s="33"/>
      <c r="J159" s="33"/>
      <c r="K159" s="51"/>
      <c r="L159" s="34"/>
      <c r="M159" s="15"/>
      <c r="N159" s="15"/>
      <c r="O159" s="15"/>
      <c r="P159" s="15"/>
      <c r="Q159" s="15"/>
      <c r="R159" s="15"/>
      <c r="S159" s="15"/>
      <c r="T159" s="15"/>
      <c r="U159" s="15"/>
      <c r="V159" s="15"/>
      <c r="W159" s="15"/>
      <c r="X159" s="15"/>
      <c r="Y159" s="15"/>
      <c r="Z159" s="15"/>
    </row>
    <row r="160" spans="1:26" ht="13.5" customHeight="1" x14ac:dyDescent="0.25">
      <c r="A160" s="40"/>
      <c r="B160" s="40"/>
      <c r="C160" s="41"/>
      <c r="D160" s="42"/>
      <c r="E160" s="42"/>
      <c r="F160" s="42"/>
      <c r="G160" s="42"/>
      <c r="H160" s="43"/>
      <c r="I160" s="33"/>
      <c r="J160" s="33"/>
      <c r="K160" s="51"/>
      <c r="L160" s="34"/>
      <c r="M160" s="15"/>
      <c r="N160" s="15"/>
      <c r="O160" s="15"/>
      <c r="P160" s="15"/>
      <c r="Q160" s="15"/>
      <c r="R160" s="15"/>
      <c r="S160" s="15"/>
      <c r="T160" s="15"/>
      <c r="U160" s="15"/>
      <c r="V160" s="15"/>
      <c r="W160" s="15"/>
      <c r="X160" s="15"/>
      <c r="Y160" s="15"/>
      <c r="Z160" s="15"/>
    </row>
    <row r="161" spans="1:26" ht="13.5" customHeight="1" x14ac:dyDescent="0.25">
      <c r="A161" s="40"/>
      <c r="B161" s="40"/>
      <c r="C161" s="41"/>
      <c r="D161" s="42"/>
      <c r="E161" s="42"/>
      <c r="F161" s="42"/>
      <c r="G161" s="42"/>
      <c r="H161" s="43"/>
      <c r="I161" s="33"/>
      <c r="J161" s="33"/>
      <c r="K161" s="51"/>
      <c r="L161" s="34"/>
      <c r="M161" s="15"/>
      <c r="N161" s="15"/>
      <c r="O161" s="15"/>
      <c r="P161" s="15"/>
      <c r="Q161" s="15"/>
      <c r="R161" s="15"/>
      <c r="S161" s="15"/>
      <c r="T161" s="15"/>
      <c r="U161" s="15"/>
      <c r="V161" s="15"/>
      <c r="W161" s="15"/>
      <c r="X161" s="15"/>
      <c r="Y161" s="15"/>
      <c r="Z161" s="15"/>
    </row>
    <row r="162" spans="1:26" ht="13.5" customHeight="1" x14ac:dyDescent="0.25">
      <c r="A162" s="40"/>
      <c r="B162" s="40"/>
      <c r="C162" s="41"/>
      <c r="D162" s="42"/>
      <c r="E162" s="42"/>
      <c r="F162" s="42"/>
      <c r="G162" s="42"/>
      <c r="H162" s="43"/>
      <c r="I162" s="33"/>
      <c r="J162" s="33"/>
      <c r="K162" s="51"/>
      <c r="L162" s="34"/>
      <c r="M162" s="15"/>
      <c r="N162" s="15"/>
      <c r="O162" s="15"/>
      <c r="P162" s="15"/>
      <c r="Q162" s="15"/>
      <c r="R162" s="15"/>
      <c r="S162" s="15"/>
      <c r="T162" s="15"/>
      <c r="U162" s="15"/>
      <c r="V162" s="15"/>
      <c r="W162" s="15"/>
      <c r="X162" s="15"/>
      <c r="Y162" s="15"/>
      <c r="Z162" s="15"/>
    </row>
    <row r="163" spans="1:26" ht="13.5" customHeight="1" x14ac:dyDescent="0.25">
      <c r="A163" s="40"/>
      <c r="B163" s="40"/>
      <c r="C163" s="41"/>
      <c r="D163" s="42"/>
      <c r="E163" s="42"/>
      <c r="F163" s="42"/>
      <c r="G163" s="42"/>
      <c r="H163" s="43"/>
      <c r="I163" s="33"/>
      <c r="J163" s="33"/>
      <c r="K163" s="51"/>
      <c r="L163" s="34"/>
      <c r="M163" s="15"/>
      <c r="N163" s="15"/>
      <c r="O163" s="15"/>
      <c r="P163" s="15"/>
      <c r="Q163" s="15"/>
      <c r="R163" s="15"/>
      <c r="S163" s="15"/>
      <c r="T163" s="15"/>
      <c r="U163" s="15"/>
      <c r="V163" s="15"/>
      <c r="W163" s="15"/>
      <c r="X163" s="15"/>
      <c r="Y163" s="15"/>
      <c r="Z163" s="15"/>
    </row>
    <row r="164" spans="1:26" ht="13.5" customHeight="1" x14ac:dyDescent="0.25">
      <c r="A164" s="40"/>
      <c r="B164" s="40"/>
      <c r="C164" s="41"/>
      <c r="D164" s="42"/>
      <c r="E164" s="42"/>
      <c r="F164" s="42"/>
      <c r="G164" s="42"/>
      <c r="H164" s="43"/>
      <c r="I164" s="33"/>
      <c r="J164" s="33"/>
      <c r="K164" s="51"/>
      <c r="L164" s="34"/>
      <c r="M164" s="15"/>
      <c r="N164" s="15"/>
      <c r="O164" s="15"/>
      <c r="P164" s="15"/>
      <c r="Q164" s="15"/>
      <c r="R164" s="15"/>
      <c r="S164" s="15"/>
      <c r="T164" s="15"/>
      <c r="U164" s="15"/>
      <c r="V164" s="15"/>
      <c r="W164" s="15"/>
      <c r="X164" s="15"/>
      <c r="Y164" s="15"/>
      <c r="Z164" s="15"/>
    </row>
    <row r="165" spans="1:26" ht="13.5" customHeight="1" x14ac:dyDescent="0.25">
      <c r="A165" s="44"/>
      <c r="B165" s="44"/>
      <c r="C165" s="44"/>
      <c r="D165" s="45"/>
      <c r="E165" s="46"/>
      <c r="F165" s="15"/>
      <c r="G165" s="15"/>
      <c r="H165" s="44"/>
      <c r="J165" s="46"/>
      <c r="K165" s="52"/>
      <c r="L165" s="15"/>
      <c r="M165" s="15"/>
      <c r="N165" s="15"/>
      <c r="O165" s="15"/>
      <c r="P165" s="15"/>
      <c r="Q165" s="15"/>
      <c r="R165" s="15"/>
      <c r="S165" s="15"/>
      <c r="T165" s="15"/>
      <c r="U165" s="15"/>
      <c r="V165" s="15"/>
      <c r="W165" s="15"/>
      <c r="X165" s="15"/>
      <c r="Y165" s="15"/>
      <c r="Z165" s="15"/>
    </row>
    <row r="166" spans="1:26" ht="13.5" customHeight="1" x14ac:dyDescent="0.25">
      <c r="A166" s="44"/>
      <c r="B166" s="44"/>
      <c r="C166" s="44"/>
      <c r="D166" s="45"/>
      <c r="E166" s="46"/>
      <c r="F166" s="15"/>
      <c r="G166" s="15"/>
      <c r="H166" s="44"/>
      <c r="J166" s="46"/>
      <c r="K166" s="52"/>
      <c r="L166" s="15"/>
      <c r="M166" s="15"/>
      <c r="N166" s="15"/>
      <c r="O166" s="15"/>
      <c r="P166" s="15"/>
      <c r="Q166" s="15"/>
      <c r="R166" s="15"/>
      <c r="S166" s="15"/>
      <c r="T166" s="15"/>
      <c r="U166" s="15"/>
      <c r="V166" s="15"/>
      <c r="W166" s="15"/>
      <c r="X166" s="15"/>
      <c r="Y166" s="15"/>
      <c r="Z166" s="15"/>
    </row>
    <row r="167" spans="1:26" ht="13.5" customHeight="1" x14ac:dyDescent="0.25">
      <c r="A167" s="44"/>
      <c r="B167" s="44"/>
      <c r="C167" s="44"/>
      <c r="D167" s="45"/>
      <c r="E167" s="46"/>
      <c r="F167" s="15"/>
      <c r="G167" s="15"/>
      <c r="H167" s="44"/>
      <c r="J167" s="46"/>
      <c r="K167" s="52"/>
      <c r="L167" s="15"/>
      <c r="M167" s="15"/>
      <c r="N167" s="15"/>
      <c r="O167" s="15"/>
      <c r="P167" s="15"/>
      <c r="Q167" s="15"/>
      <c r="R167" s="15"/>
      <c r="S167" s="15"/>
      <c r="T167" s="15"/>
      <c r="U167" s="15"/>
      <c r="V167" s="15"/>
      <c r="W167" s="15"/>
      <c r="X167" s="15"/>
      <c r="Y167" s="15"/>
      <c r="Z167" s="15"/>
    </row>
    <row r="168" spans="1:26" ht="13.5" customHeight="1" x14ac:dyDescent="0.25">
      <c r="A168" s="44"/>
      <c r="B168" s="44"/>
      <c r="C168" s="44"/>
      <c r="D168" s="45"/>
      <c r="E168" s="46"/>
      <c r="F168" s="15"/>
      <c r="G168" s="15"/>
      <c r="H168" s="44"/>
      <c r="J168" s="46"/>
      <c r="K168" s="52"/>
      <c r="L168" s="15"/>
      <c r="M168" s="15"/>
      <c r="N168" s="15"/>
      <c r="O168" s="15"/>
      <c r="P168" s="15"/>
      <c r="Q168" s="15"/>
      <c r="R168" s="15"/>
      <c r="S168" s="15"/>
      <c r="T168" s="15"/>
      <c r="U168" s="15"/>
      <c r="V168" s="15"/>
      <c r="W168" s="15"/>
      <c r="X168" s="15"/>
      <c r="Y168" s="15"/>
      <c r="Z168" s="15"/>
    </row>
    <row r="169" spans="1:26" ht="13.5" customHeight="1" x14ac:dyDescent="0.25">
      <c r="A169" s="44"/>
      <c r="B169" s="44"/>
      <c r="C169" s="44"/>
      <c r="D169" s="45"/>
      <c r="E169" s="46"/>
      <c r="F169" s="15"/>
      <c r="G169" s="15"/>
      <c r="H169" s="44"/>
      <c r="J169" s="46"/>
      <c r="K169" s="52"/>
      <c r="L169" s="15"/>
      <c r="M169" s="15"/>
      <c r="N169" s="15"/>
      <c r="O169" s="15"/>
      <c r="P169" s="15"/>
      <c r="Q169" s="15"/>
      <c r="R169" s="15"/>
      <c r="S169" s="15"/>
      <c r="T169" s="15"/>
      <c r="U169" s="15"/>
      <c r="V169" s="15"/>
      <c r="W169" s="15"/>
      <c r="X169" s="15"/>
      <c r="Y169" s="15"/>
      <c r="Z169" s="15"/>
    </row>
    <row r="170" spans="1:26" ht="13.5" customHeight="1" x14ac:dyDescent="0.25">
      <c r="A170" s="44"/>
      <c r="B170" s="44"/>
      <c r="C170" s="44"/>
      <c r="D170" s="45"/>
      <c r="E170" s="46"/>
      <c r="F170" s="15"/>
      <c r="G170" s="15"/>
      <c r="H170" s="44"/>
      <c r="J170" s="46"/>
      <c r="K170" s="52"/>
      <c r="L170" s="15"/>
      <c r="M170" s="15"/>
      <c r="N170" s="15"/>
      <c r="O170" s="15"/>
      <c r="P170" s="15"/>
      <c r="Q170" s="15"/>
      <c r="R170" s="15"/>
      <c r="S170" s="15"/>
      <c r="T170" s="15"/>
      <c r="U170" s="15"/>
      <c r="V170" s="15"/>
      <c r="W170" s="15"/>
      <c r="X170" s="15"/>
      <c r="Y170" s="15"/>
      <c r="Z170" s="15"/>
    </row>
    <row r="171" spans="1:26" ht="13.5" customHeight="1" x14ac:dyDescent="0.25">
      <c r="A171" s="44"/>
      <c r="B171" s="44"/>
      <c r="C171" s="44"/>
      <c r="D171" s="45"/>
      <c r="E171" s="46"/>
      <c r="F171" s="15"/>
      <c r="G171" s="15"/>
      <c r="H171" s="44"/>
      <c r="J171" s="46"/>
      <c r="K171" s="52"/>
      <c r="L171" s="15"/>
      <c r="M171" s="15"/>
      <c r="N171" s="15"/>
      <c r="O171" s="15"/>
      <c r="P171" s="15"/>
      <c r="Q171" s="15"/>
      <c r="R171" s="15"/>
      <c r="S171" s="15"/>
      <c r="T171" s="15"/>
      <c r="U171" s="15"/>
      <c r="V171" s="15"/>
      <c r="W171" s="15"/>
      <c r="X171" s="15"/>
      <c r="Y171" s="15"/>
      <c r="Z171" s="15"/>
    </row>
    <row r="172" spans="1:26" ht="13.5" customHeight="1" x14ac:dyDescent="0.25">
      <c r="A172" s="44"/>
      <c r="B172" s="44"/>
      <c r="C172" s="44"/>
      <c r="D172" s="45"/>
      <c r="E172" s="46"/>
      <c r="F172" s="15"/>
      <c r="G172" s="15"/>
      <c r="H172" s="44"/>
      <c r="J172" s="46"/>
      <c r="K172" s="52"/>
      <c r="L172" s="15"/>
      <c r="M172" s="15"/>
      <c r="N172" s="15"/>
      <c r="O172" s="15"/>
      <c r="P172" s="15"/>
      <c r="Q172" s="15"/>
      <c r="R172" s="15"/>
      <c r="S172" s="15"/>
      <c r="T172" s="15"/>
      <c r="U172" s="15"/>
      <c r="V172" s="15"/>
      <c r="W172" s="15"/>
      <c r="X172" s="15"/>
      <c r="Y172" s="15"/>
      <c r="Z172" s="15"/>
    </row>
    <row r="173" spans="1:26" ht="13.5" customHeight="1" x14ac:dyDescent="0.25">
      <c r="A173" s="44"/>
      <c r="B173" s="44"/>
      <c r="C173" s="44"/>
      <c r="D173" s="45"/>
      <c r="E173" s="46"/>
      <c r="F173" s="15"/>
      <c r="G173" s="15"/>
      <c r="H173" s="44"/>
      <c r="J173" s="46"/>
      <c r="K173" s="52"/>
      <c r="L173" s="15"/>
      <c r="M173" s="15"/>
      <c r="N173" s="15"/>
      <c r="O173" s="15"/>
      <c r="P173" s="15"/>
      <c r="Q173" s="15"/>
      <c r="R173" s="15"/>
      <c r="S173" s="15"/>
      <c r="T173" s="15"/>
      <c r="U173" s="15"/>
      <c r="V173" s="15"/>
      <c r="W173" s="15"/>
      <c r="X173" s="15"/>
      <c r="Y173" s="15"/>
      <c r="Z173" s="15"/>
    </row>
    <row r="174" spans="1:26" ht="13.5" customHeight="1" x14ac:dyDescent="0.25">
      <c r="A174" s="44"/>
      <c r="B174" s="44"/>
      <c r="C174" s="44"/>
      <c r="D174" s="45"/>
      <c r="E174" s="46"/>
      <c r="F174" s="15"/>
      <c r="G174" s="15"/>
      <c r="H174" s="44"/>
      <c r="J174" s="46"/>
      <c r="K174" s="52"/>
      <c r="L174" s="15"/>
      <c r="M174" s="15"/>
      <c r="N174" s="15"/>
      <c r="O174" s="15"/>
      <c r="P174" s="15"/>
      <c r="Q174" s="15"/>
      <c r="R174" s="15"/>
      <c r="S174" s="15"/>
      <c r="T174" s="15"/>
      <c r="U174" s="15"/>
      <c r="V174" s="15"/>
      <c r="W174" s="15"/>
      <c r="X174" s="15"/>
      <c r="Y174" s="15"/>
      <c r="Z174" s="15"/>
    </row>
    <row r="175" spans="1:26" ht="13.5" customHeight="1" x14ac:dyDescent="0.25">
      <c r="A175" s="44"/>
      <c r="B175" s="44"/>
      <c r="C175" s="44"/>
      <c r="D175" s="45"/>
      <c r="E175" s="46"/>
      <c r="F175" s="15"/>
      <c r="G175" s="15"/>
      <c r="H175" s="44"/>
      <c r="J175" s="46"/>
      <c r="K175" s="52"/>
      <c r="L175" s="15"/>
      <c r="M175" s="15"/>
      <c r="N175" s="15"/>
      <c r="O175" s="15"/>
      <c r="P175" s="15"/>
      <c r="Q175" s="15"/>
      <c r="R175" s="15"/>
      <c r="S175" s="15"/>
      <c r="T175" s="15"/>
      <c r="U175" s="15"/>
      <c r="V175" s="15"/>
      <c r="W175" s="15"/>
      <c r="X175" s="15"/>
      <c r="Y175" s="15"/>
      <c r="Z175" s="15"/>
    </row>
    <row r="176" spans="1:26" ht="13.5" customHeight="1" x14ac:dyDescent="0.25">
      <c r="A176" s="44"/>
      <c r="B176" s="44"/>
      <c r="C176" s="44"/>
      <c r="D176" s="45"/>
      <c r="E176" s="46"/>
      <c r="F176" s="15"/>
      <c r="G176" s="15"/>
      <c r="H176" s="44"/>
      <c r="J176" s="46"/>
      <c r="K176" s="52"/>
      <c r="L176" s="15"/>
      <c r="M176" s="15"/>
      <c r="N176" s="15"/>
      <c r="O176" s="15"/>
      <c r="P176" s="15"/>
      <c r="Q176" s="15"/>
      <c r="R176" s="15"/>
      <c r="S176" s="15"/>
      <c r="T176" s="15"/>
      <c r="U176" s="15"/>
      <c r="V176" s="15"/>
      <c r="W176" s="15"/>
      <c r="X176" s="15"/>
      <c r="Y176" s="15"/>
      <c r="Z176" s="15"/>
    </row>
    <row r="177" spans="1:26" ht="13.5" customHeight="1" x14ac:dyDescent="0.25">
      <c r="A177" s="44"/>
      <c r="B177" s="44"/>
      <c r="C177" s="44"/>
      <c r="D177" s="45"/>
      <c r="E177" s="46"/>
      <c r="F177" s="15"/>
      <c r="G177" s="15"/>
      <c r="H177" s="44"/>
      <c r="J177" s="46"/>
      <c r="K177" s="52"/>
      <c r="L177" s="15"/>
      <c r="M177" s="15"/>
      <c r="N177" s="15"/>
      <c r="O177" s="15"/>
      <c r="P177" s="15"/>
      <c r="Q177" s="15"/>
      <c r="R177" s="15"/>
      <c r="S177" s="15"/>
      <c r="T177" s="15"/>
      <c r="U177" s="15"/>
      <c r="V177" s="15"/>
      <c r="W177" s="15"/>
      <c r="X177" s="15"/>
      <c r="Y177" s="15"/>
      <c r="Z177" s="15"/>
    </row>
    <row r="178" spans="1:26" ht="13.5" customHeight="1" x14ac:dyDescent="0.25">
      <c r="A178" s="44"/>
      <c r="B178" s="44"/>
      <c r="C178" s="44"/>
      <c r="D178" s="45"/>
      <c r="E178" s="46"/>
      <c r="F178" s="15"/>
      <c r="G178" s="15"/>
      <c r="H178" s="44"/>
      <c r="J178" s="46"/>
      <c r="K178" s="52"/>
      <c r="L178" s="15"/>
      <c r="M178" s="15"/>
      <c r="N178" s="15"/>
      <c r="O178" s="15"/>
      <c r="P178" s="15"/>
      <c r="Q178" s="15"/>
      <c r="R178" s="15"/>
      <c r="S178" s="15"/>
      <c r="T178" s="15"/>
      <c r="U178" s="15"/>
      <c r="V178" s="15"/>
      <c r="W178" s="15"/>
      <c r="X178" s="15"/>
      <c r="Y178" s="15"/>
      <c r="Z178" s="15"/>
    </row>
    <row r="179" spans="1:26" ht="13.5" customHeight="1" x14ac:dyDescent="0.25">
      <c r="A179" s="44"/>
      <c r="B179" s="44"/>
      <c r="C179" s="44"/>
      <c r="D179" s="45"/>
      <c r="E179" s="46"/>
      <c r="F179" s="15"/>
      <c r="G179" s="15"/>
      <c r="H179" s="44"/>
      <c r="J179" s="46"/>
      <c r="K179" s="52"/>
      <c r="L179" s="15"/>
      <c r="M179" s="15"/>
      <c r="N179" s="15"/>
      <c r="O179" s="15"/>
      <c r="P179" s="15"/>
      <c r="Q179" s="15"/>
      <c r="R179" s="15"/>
      <c r="S179" s="15"/>
      <c r="T179" s="15"/>
      <c r="U179" s="15"/>
      <c r="V179" s="15"/>
      <c r="W179" s="15"/>
      <c r="X179" s="15"/>
      <c r="Y179" s="15"/>
      <c r="Z179" s="15"/>
    </row>
    <row r="180" spans="1:26" ht="13.5" customHeight="1" x14ac:dyDescent="0.25">
      <c r="A180" s="44"/>
      <c r="B180" s="44"/>
      <c r="C180" s="44"/>
      <c r="D180" s="45"/>
      <c r="E180" s="46"/>
      <c r="F180" s="15"/>
      <c r="G180" s="15"/>
      <c r="H180" s="44"/>
      <c r="J180" s="46"/>
      <c r="K180" s="52"/>
      <c r="L180" s="15"/>
      <c r="M180" s="15"/>
      <c r="N180" s="15"/>
      <c r="O180" s="15"/>
      <c r="P180" s="15"/>
      <c r="Q180" s="15"/>
      <c r="R180" s="15"/>
      <c r="S180" s="15"/>
      <c r="T180" s="15"/>
      <c r="U180" s="15"/>
      <c r="V180" s="15"/>
      <c r="W180" s="15"/>
      <c r="X180" s="15"/>
      <c r="Y180" s="15"/>
      <c r="Z180" s="15"/>
    </row>
    <row r="181" spans="1:26" ht="13.5" customHeight="1" x14ac:dyDescent="0.25">
      <c r="A181" s="44"/>
      <c r="B181" s="44"/>
      <c r="C181" s="44"/>
      <c r="D181" s="45"/>
      <c r="E181" s="46"/>
      <c r="F181" s="15"/>
      <c r="G181" s="15"/>
      <c r="H181" s="44"/>
      <c r="J181" s="46"/>
      <c r="K181" s="52"/>
      <c r="L181" s="15"/>
      <c r="M181" s="15"/>
      <c r="N181" s="15"/>
      <c r="O181" s="15"/>
      <c r="P181" s="15"/>
      <c r="Q181" s="15"/>
      <c r="R181" s="15"/>
      <c r="S181" s="15"/>
      <c r="T181" s="15"/>
      <c r="U181" s="15"/>
      <c r="V181" s="15"/>
      <c r="W181" s="15"/>
      <c r="X181" s="15"/>
      <c r="Y181" s="15"/>
      <c r="Z181" s="15"/>
    </row>
    <row r="182" spans="1:26" ht="13.5" customHeight="1" x14ac:dyDescent="0.25">
      <c r="A182" s="44"/>
      <c r="B182" s="44"/>
      <c r="C182" s="44"/>
      <c r="D182" s="45"/>
      <c r="E182" s="46"/>
      <c r="F182" s="15"/>
      <c r="G182" s="15"/>
      <c r="H182" s="44"/>
      <c r="J182" s="46"/>
      <c r="K182" s="52"/>
      <c r="L182" s="15"/>
      <c r="M182" s="15"/>
      <c r="N182" s="15"/>
      <c r="O182" s="15"/>
      <c r="P182" s="15"/>
      <c r="Q182" s="15"/>
      <c r="R182" s="15"/>
      <c r="S182" s="15"/>
      <c r="T182" s="15"/>
      <c r="U182" s="15"/>
      <c r="V182" s="15"/>
      <c r="W182" s="15"/>
      <c r="X182" s="15"/>
      <c r="Y182" s="15"/>
      <c r="Z182" s="15"/>
    </row>
    <row r="183" spans="1:26" ht="13.5" customHeight="1" x14ac:dyDescent="0.25">
      <c r="A183" s="44"/>
      <c r="B183" s="44"/>
      <c r="C183" s="44"/>
      <c r="D183" s="45"/>
      <c r="E183" s="46"/>
      <c r="F183" s="15"/>
      <c r="G183" s="15"/>
      <c r="H183" s="44"/>
      <c r="J183" s="46"/>
      <c r="K183" s="52"/>
      <c r="L183" s="15"/>
      <c r="M183" s="15"/>
      <c r="N183" s="15"/>
      <c r="O183" s="15"/>
      <c r="P183" s="15"/>
      <c r="Q183" s="15"/>
      <c r="R183" s="15"/>
      <c r="S183" s="15"/>
      <c r="T183" s="15"/>
      <c r="U183" s="15"/>
      <c r="V183" s="15"/>
      <c r="W183" s="15"/>
      <c r="X183" s="15"/>
      <c r="Y183" s="15"/>
      <c r="Z183" s="15"/>
    </row>
    <row r="184" spans="1:26" ht="13.5" customHeight="1" x14ac:dyDescent="0.25">
      <c r="A184" s="44"/>
      <c r="B184" s="44"/>
      <c r="C184" s="44"/>
      <c r="D184" s="45"/>
      <c r="E184" s="46"/>
      <c r="F184" s="15"/>
      <c r="G184" s="15"/>
      <c r="H184" s="44"/>
      <c r="J184" s="46"/>
      <c r="K184" s="52"/>
      <c r="L184" s="15"/>
      <c r="M184" s="15"/>
      <c r="N184" s="15"/>
      <c r="O184" s="15"/>
      <c r="P184" s="15"/>
      <c r="Q184" s="15"/>
      <c r="R184" s="15"/>
      <c r="S184" s="15"/>
      <c r="T184" s="15"/>
      <c r="U184" s="15"/>
      <c r="V184" s="15"/>
      <c r="W184" s="15"/>
      <c r="X184" s="15"/>
      <c r="Y184" s="15"/>
      <c r="Z184" s="15"/>
    </row>
    <row r="185" spans="1:26" ht="13.5" customHeight="1" x14ac:dyDescent="0.25">
      <c r="A185" s="44"/>
      <c r="B185" s="44"/>
      <c r="C185" s="44"/>
      <c r="D185" s="45"/>
      <c r="E185" s="46"/>
      <c r="F185" s="15"/>
      <c r="G185" s="15"/>
      <c r="H185" s="44"/>
      <c r="J185" s="46"/>
      <c r="K185" s="52"/>
      <c r="L185" s="15"/>
      <c r="M185" s="15"/>
      <c r="N185" s="15"/>
      <c r="O185" s="15"/>
      <c r="P185" s="15"/>
      <c r="Q185" s="15"/>
      <c r="R185" s="15"/>
      <c r="S185" s="15"/>
      <c r="T185" s="15"/>
      <c r="U185" s="15"/>
      <c r="V185" s="15"/>
      <c r="W185" s="15"/>
      <c r="X185" s="15"/>
      <c r="Y185" s="15"/>
      <c r="Z185" s="15"/>
    </row>
    <row r="186" spans="1:26" ht="13.5" customHeight="1" x14ac:dyDescent="0.25">
      <c r="A186" s="44"/>
      <c r="B186" s="44"/>
      <c r="C186" s="44"/>
      <c r="D186" s="45"/>
      <c r="E186" s="46"/>
      <c r="F186" s="15"/>
      <c r="G186" s="15"/>
      <c r="H186" s="44"/>
      <c r="J186" s="46"/>
      <c r="K186" s="52"/>
      <c r="L186" s="15"/>
      <c r="M186" s="15"/>
      <c r="N186" s="15"/>
      <c r="O186" s="15"/>
      <c r="P186" s="15"/>
      <c r="Q186" s="15"/>
      <c r="R186" s="15"/>
      <c r="S186" s="15"/>
      <c r="T186" s="15"/>
      <c r="U186" s="15"/>
      <c r="V186" s="15"/>
      <c r="W186" s="15"/>
      <c r="X186" s="15"/>
      <c r="Y186" s="15"/>
      <c r="Z186" s="15"/>
    </row>
    <row r="187" spans="1:26" ht="13.5" customHeight="1" x14ac:dyDescent="0.25">
      <c r="A187" s="44"/>
      <c r="B187" s="44"/>
      <c r="C187" s="44"/>
      <c r="D187" s="45"/>
      <c r="E187" s="46"/>
      <c r="F187" s="15"/>
      <c r="G187" s="15"/>
      <c r="H187" s="44"/>
      <c r="J187" s="46"/>
      <c r="K187" s="52"/>
      <c r="L187" s="15"/>
      <c r="M187" s="15"/>
      <c r="N187" s="15"/>
      <c r="O187" s="15"/>
      <c r="P187" s="15"/>
      <c r="Q187" s="15"/>
      <c r="R187" s="15"/>
      <c r="S187" s="15"/>
      <c r="T187" s="15"/>
      <c r="U187" s="15"/>
      <c r="V187" s="15"/>
      <c r="W187" s="15"/>
      <c r="X187" s="15"/>
      <c r="Y187" s="15"/>
      <c r="Z187" s="15"/>
    </row>
    <row r="188" spans="1:26" ht="13.5" customHeight="1" x14ac:dyDescent="0.25">
      <c r="A188" s="44"/>
      <c r="B188" s="44"/>
      <c r="C188" s="44"/>
      <c r="D188" s="45"/>
      <c r="E188" s="46"/>
      <c r="F188" s="15"/>
      <c r="G188" s="15"/>
      <c r="H188" s="44"/>
      <c r="J188" s="46"/>
      <c r="K188" s="52"/>
      <c r="L188" s="15"/>
      <c r="M188" s="15"/>
      <c r="N188" s="15"/>
      <c r="O188" s="15"/>
      <c r="P188" s="15"/>
      <c r="Q188" s="15"/>
      <c r="R188" s="15"/>
      <c r="S188" s="15"/>
      <c r="T188" s="15"/>
      <c r="U188" s="15"/>
      <c r="V188" s="15"/>
      <c r="W188" s="15"/>
      <c r="X188" s="15"/>
      <c r="Y188" s="15"/>
      <c r="Z188" s="15"/>
    </row>
    <row r="189" spans="1:26" ht="13.5" customHeight="1" x14ac:dyDescent="0.25">
      <c r="A189" s="44"/>
      <c r="B189" s="44"/>
      <c r="C189" s="44"/>
      <c r="D189" s="45"/>
      <c r="E189" s="46"/>
      <c r="F189" s="15"/>
      <c r="G189" s="15"/>
      <c r="H189" s="44"/>
      <c r="J189" s="46"/>
      <c r="K189" s="52"/>
      <c r="L189" s="15"/>
      <c r="M189" s="15"/>
      <c r="N189" s="15"/>
      <c r="O189" s="15"/>
      <c r="P189" s="15"/>
      <c r="Q189" s="15"/>
      <c r="R189" s="15"/>
      <c r="S189" s="15"/>
      <c r="T189" s="15"/>
      <c r="U189" s="15"/>
      <c r="V189" s="15"/>
      <c r="W189" s="15"/>
      <c r="X189" s="15"/>
      <c r="Y189" s="15"/>
      <c r="Z189" s="15"/>
    </row>
    <row r="190" spans="1:26" ht="13.5" customHeight="1" x14ac:dyDescent="0.25">
      <c r="A190" s="44"/>
      <c r="B190" s="44"/>
      <c r="C190" s="44"/>
      <c r="D190" s="45"/>
      <c r="E190" s="46"/>
      <c r="F190" s="15"/>
      <c r="G190" s="15"/>
      <c r="H190" s="44"/>
      <c r="J190" s="46"/>
      <c r="K190" s="52"/>
      <c r="L190" s="15"/>
      <c r="M190" s="15"/>
      <c r="N190" s="15"/>
      <c r="O190" s="15"/>
      <c r="P190" s="15"/>
      <c r="Q190" s="15"/>
      <c r="R190" s="15"/>
      <c r="S190" s="15"/>
      <c r="T190" s="15"/>
      <c r="U190" s="15"/>
      <c r="V190" s="15"/>
      <c r="W190" s="15"/>
      <c r="X190" s="15"/>
      <c r="Y190" s="15"/>
      <c r="Z190" s="15"/>
    </row>
    <row r="191" spans="1:26" ht="13.5" customHeight="1" x14ac:dyDescent="0.25">
      <c r="A191" s="44"/>
      <c r="B191" s="44"/>
      <c r="C191" s="44"/>
      <c r="D191" s="45"/>
      <c r="E191" s="46"/>
      <c r="F191" s="15"/>
      <c r="G191" s="15"/>
      <c r="H191" s="44"/>
      <c r="J191" s="46"/>
      <c r="K191" s="52"/>
      <c r="L191" s="15"/>
      <c r="M191" s="15"/>
      <c r="N191" s="15"/>
      <c r="O191" s="15"/>
      <c r="P191" s="15"/>
      <c r="Q191" s="15"/>
      <c r="R191" s="15"/>
      <c r="S191" s="15"/>
      <c r="T191" s="15"/>
      <c r="U191" s="15"/>
      <c r="V191" s="15"/>
      <c r="W191" s="15"/>
      <c r="X191" s="15"/>
      <c r="Y191" s="15"/>
      <c r="Z191" s="15"/>
    </row>
    <row r="192" spans="1:26" ht="13.5" customHeight="1" x14ac:dyDescent="0.25">
      <c r="A192" s="44"/>
      <c r="B192" s="44"/>
      <c r="C192" s="44"/>
      <c r="D192" s="45"/>
      <c r="E192" s="46"/>
      <c r="F192" s="15"/>
      <c r="G192" s="15"/>
      <c r="H192" s="44"/>
      <c r="J192" s="46"/>
      <c r="K192" s="52"/>
      <c r="L192" s="15"/>
      <c r="M192" s="15"/>
      <c r="N192" s="15"/>
      <c r="O192" s="15"/>
      <c r="P192" s="15"/>
      <c r="Q192" s="15"/>
      <c r="R192" s="15"/>
      <c r="S192" s="15"/>
      <c r="T192" s="15"/>
      <c r="U192" s="15"/>
      <c r="V192" s="15"/>
      <c r="W192" s="15"/>
      <c r="X192" s="15"/>
      <c r="Y192" s="15"/>
      <c r="Z192" s="15"/>
    </row>
    <row r="193" spans="1:26" ht="13.5" customHeight="1" x14ac:dyDescent="0.25">
      <c r="A193" s="44"/>
      <c r="B193" s="44"/>
      <c r="C193" s="44"/>
      <c r="D193" s="45"/>
      <c r="E193" s="46"/>
      <c r="F193" s="15"/>
      <c r="G193" s="15"/>
      <c r="H193" s="44"/>
      <c r="J193" s="46"/>
      <c r="K193" s="52"/>
      <c r="L193" s="15"/>
      <c r="M193" s="15"/>
      <c r="N193" s="15"/>
      <c r="O193" s="15"/>
      <c r="P193" s="15"/>
      <c r="Q193" s="15"/>
      <c r="R193" s="15"/>
      <c r="S193" s="15"/>
      <c r="T193" s="15"/>
      <c r="U193" s="15"/>
      <c r="V193" s="15"/>
      <c r="W193" s="15"/>
      <c r="X193" s="15"/>
      <c r="Y193" s="15"/>
      <c r="Z193" s="15"/>
    </row>
    <row r="194" spans="1:26" ht="13.5" customHeight="1" x14ac:dyDescent="0.25">
      <c r="A194" s="44"/>
      <c r="B194" s="44"/>
      <c r="C194" s="44"/>
      <c r="D194" s="45"/>
      <c r="E194" s="46"/>
      <c r="F194" s="15"/>
      <c r="G194" s="15"/>
      <c r="H194" s="44"/>
      <c r="J194" s="46"/>
      <c r="K194" s="52"/>
      <c r="L194" s="15"/>
      <c r="M194" s="15"/>
      <c r="N194" s="15"/>
      <c r="O194" s="15"/>
      <c r="P194" s="15"/>
      <c r="Q194" s="15"/>
      <c r="R194" s="15"/>
      <c r="S194" s="15"/>
      <c r="T194" s="15"/>
      <c r="U194" s="15"/>
      <c r="V194" s="15"/>
      <c r="W194" s="15"/>
      <c r="X194" s="15"/>
      <c r="Y194" s="15"/>
      <c r="Z194" s="15"/>
    </row>
    <row r="195" spans="1:26" ht="13.5" customHeight="1" x14ac:dyDescent="0.25">
      <c r="A195" s="44"/>
      <c r="B195" s="44"/>
      <c r="C195" s="44"/>
      <c r="D195" s="45"/>
      <c r="E195" s="46"/>
      <c r="F195" s="15"/>
      <c r="G195" s="15"/>
      <c r="H195" s="44"/>
      <c r="J195" s="46"/>
      <c r="K195" s="52"/>
      <c r="L195" s="15"/>
      <c r="M195" s="15"/>
      <c r="N195" s="15"/>
      <c r="O195" s="15"/>
      <c r="P195" s="15"/>
      <c r="Q195" s="15"/>
      <c r="R195" s="15"/>
      <c r="S195" s="15"/>
      <c r="T195" s="15"/>
      <c r="U195" s="15"/>
      <c r="V195" s="15"/>
      <c r="W195" s="15"/>
      <c r="X195" s="15"/>
      <c r="Y195" s="15"/>
      <c r="Z195" s="15"/>
    </row>
    <row r="196" spans="1:26" ht="13.5" customHeight="1" x14ac:dyDescent="0.25">
      <c r="A196" s="44"/>
      <c r="B196" s="44"/>
      <c r="C196" s="44"/>
      <c r="D196" s="45"/>
      <c r="E196" s="46"/>
      <c r="F196" s="15"/>
      <c r="G196" s="15"/>
      <c r="H196" s="44"/>
      <c r="J196" s="46"/>
      <c r="K196" s="52"/>
      <c r="L196" s="15"/>
      <c r="M196" s="15"/>
      <c r="N196" s="15"/>
      <c r="O196" s="15"/>
      <c r="P196" s="15"/>
      <c r="Q196" s="15"/>
      <c r="R196" s="15"/>
      <c r="S196" s="15"/>
      <c r="T196" s="15"/>
      <c r="U196" s="15"/>
      <c r="V196" s="15"/>
      <c r="W196" s="15"/>
      <c r="X196" s="15"/>
      <c r="Y196" s="15"/>
      <c r="Z196" s="15"/>
    </row>
    <row r="197" spans="1:26" ht="13.5" customHeight="1" x14ac:dyDescent="0.25">
      <c r="A197" s="44"/>
      <c r="B197" s="44"/>
      <c r="C197" s="44"/>
      <c r="D197" s="45"/>
      <c r="E197" s="46"/>
      <c r="F197" s="15"/>
      <c r="G197" s="15"/>
      <c r="H197" s="44"/>
      <c r="J197" s="46"/>
      <c r="K197" s="52"/>
      <c r="L197" s="15"/>
      <c r="M197" s="15"/>
      <c r="N197" s="15"/>
      <c r="O197" s="15"/>
      <c r="P197" s="15"/>
      <c r="Q197" s="15"/>
      <c r="R197" s="15"/>
      <c r="S197" s="15"/>
      <c r="T197" s="15"/>
      <c r="U197" s="15"/>
      <c r="V197" s="15"/>
      <c r="W197" s="15"/>
      <c r="X197" s="15"/>
      <c r="Y197" s="15"/>
      <c r="Z197" s="15"/>
    </row>
    <row r="198" spans="1:26" ht="13.5" customHeight="1" x14ac:dyDescent="0.25">
      <c r="A198" s="44"/>
      <c r="B198" s="44"/>
      <c r="C198" s="44"/>
      <c r="D198" s="45"/>
      <c r="E198" s="46"/>
      <c r="F198" s="15"/>
      <c r="G198" s="15"/>
      <c r="H198" s="44"/>
      <c r="J198" s="46"/>
      <c r="K198" s="52"/>
      <c r="L198" s="15"/>
      <c r="M198" s="15"/>
      <c r="N198" s="15"/>
      <c r="O198" s="15"/>
      <c r="P198" s="15"/>
      <c r="Q198" s="15"/>
      <c r="R198" s="15"/>
      <c r="S198" s="15"/>
      <c r="T198" s="15"/>
      <c r="U198" s="15"/>
      <c r="V198" s="15"/>
      <c r="W198" s="15"/>
      <c r="X198" s="15"/>
      <c r="Y198" s="15"/>
      <c r="Z198" s="15"/>
    </row>
    <row r="199" spans="1:26" ht="13.5" customHeight="1" x14ac:dyDescent="0.25">
      <c r="A199" s="44"/>
      <c r="B199" s="44"/>
      <c r="C199" s="44"/>
      <c r="D199" s="45"/>
      <c r="E199" s="46"/>
      <c r="F199" s="15"/>
      <c r="G199" s="15"/>
      <c r="H199" s="44"/>
      <c r="J199" s="46"/>
      <c r="K199" s="52"/>
      <c r="L199" s="15"/>
      <c r="M199" s="15"/>
      <c r="N199" s="15"/>
      <c r="O199" s="15"/>
      <c r="P199" s="15"/>
      <c r="Q199" s="15"/>
      <c r="R199" s="15"/>
      <c r="S199" s="15"/>
      <c r="T199" s="15"/>
      <c r="U199" s="15"/>
      <c r="V199" s="15"/>
      <c r="W199" s="15"/>
      <c r="X199" s="15"/>
      <c r="Y199" s="15"/>
      <c r="Z199" s="15"/>
    </row>
    <row r="200" spans="1:26" ht="13.5" customHeight="1" x14ac:dyDescent="0.25">
      <c r="A200" s="44"/>
      <c r="B200" s="44"/>
      <c r="C200" s="44"/>
      <c r="D200" s="45"/>
      <c r="E200" s="46"/>
      <c r="F200" s="15"/>
      <c r="G200" s="15"/>
      <c r="H200" s="44"/>
      <c r="J200" s="46"/>
      <c r="K200" s="52"/>
      <c r="L200" s="15"/>
      <c r="M200" s="15"/>
      <c r="N200" s="15"/>
      <c r="O200" s="15"/>
      <c r="P200" s="15"/>
      <c r="Q200" s="15"/>
      <c r="R200" s="15"/>
      <c r="S200" s="15"/>
      <c r="T200" s="15"/>
      <c r="U200" s="15"/>
      <c r="V200" s="15"/>
      <c r="W200" s="15"/>
      <c r="X200" s="15"/>
      <c r="Y200" s="15"/>
      <c r="Z200" s="15"/>
    </row>
    <row r="201" spans="1:26" ht="13.5" customHeight="1" x14ac:dyDescent="0.25">
      <c r="A201" s="44"/>
      <c r="B201" s="44"/>
      <c r="C201" s="44"/>
      <c r="D201" s="45"/>
      <c r="E201" s="46"/>
      <c r="F201" s="15"/>
      <c r="G201" s="15"/>
      <c r="H201" s="44"/>
      <c r="J201" s="46"/>
      <c r="K201" s="52"/>
      <c r="L201" s="15"/>
      <c r="M201" s="15"/>
      <c r="N201" s="15"/>
      <c r="O201" s="15"/>
      <c r="P201" s="15"/>
      <c r="Q201" s="15"/>
      <c r="R201" s="15"/>
      <c r="S201" s="15"/>
      <c r="T201" s="15"/>
      <c r="U201" s="15"/>
      <c r="V201" s="15"/>
      <c r="W201" s="15"/>
      <c r="X201" s="15"/>
      <c r="Y201" s="15"/>
      <c r="Z201" s="15"/>
    </row>
    <row r="202" spans="1:26" ht="13.5" customHeight="1" x14ac:dyDescent="0.25">
      <c r="A202" s="44"/>
      <c r="B202" s="44"/>
      <c r="C202" s="44"/>
      <c r="D202" s="45"/>
      <c r="E202" s="46"/>
      <c r="F202" s="15"/>
      <c r="G202" s="15"/>
      <c r="H202" s="44"/>
      <c r="J202" s="46"/>
      <c r="K202" s="52"/>
      <c r="L202" s="15"/>
      <c r="M202" s="15"/>
      <c r="N202" s="15"/>
      <c r="O202" s="15"/>
      <c r="P202" s="15"/>
      <c r="Q202" s="15"/>
      <c r="R202" s="15"/>
      <c r="S202" s="15"/>
      <c r="T202" s="15"/>
      <c r="U202" s="15"/>
      <c r="V202" s="15"/>
      <c r="W202" s="15"/>
      <c r="X202" s="15"/>
      <c r="Y202" s="15"/>
      <c r="Z202" s="15"/>
    </row>
    <row r="203" spans="1:26" ht="13.5" customHeight="1" x14ac:dyDescent="0.25">
      <c r="A203" s="44"/>
      <c r="B203" s="44"/>
      <c r="C203" s="44"/>
      <c r="D203" s="45"/>
      <c r="E203" s="46"/>
      <c r="F203" s="15"/>
      <c r="G203" s="15"/>
      <c r="H203" s="44"/>
      <c r="J203" s="46"/>
      <c r="K203" s="52"/>
      <c r="L203" s="15"/>
      <c r="M203" s="15"/>
      <c r="N203" s="15"/>
      <c r="O203" s="15"/>
      <c r="P203" s="15"/>
      <c r="Q203" s="15"/>
      <c r="R203" s="15"/>
      <c r="S203" s="15"/>
      <c r="T203" s="15"/>
      <c r="U203" s="15"/>
      <c r="V203" s="15"/>
      <c r="W203" s="15"/>
      <c r="X203" s="15"/>
      <c r="Y203" s="15"/>
      <c r="Z203" s="15"/>
    </row>
    <row r="204" spans="1:26" ht="13.5" customHeight="1" x14ac:dyDescent="0.25">
      <c r="A204" s="44"/>
      <c r="B204" s="44"/>
      <c r="C204" s="44"/>
      <c r="D204" s="45"/>
      <c r="E204" s="46"/>
      <c r="F204" s="15"/>
      <c r="G204" s="15"/>
      <c r="H204" s="44"/>
      <c r="J204" s="46"/>
      <c r="K204" s="52"/>
      <c r="L204" s="15"/>
      <c r="M204" s="15"/>
      <c r="N204" s="15"/>
      <c r="O204" s="15"/>
      <c r="P204" s="15"/>
      <c r="Q204" s="15"/>
      <c r="R204" s="15"/>
      <c r="S204" s="15"/>
      <c r="T204" s="15"/>
      <c r="U204" s="15"/>
      <c r="V204" s="15"/>
      <c r="W204" s="15"/>
      <c r="X204" s="15"/>
      <c r="Y204" s="15"/>
      <c r="Z204" s="15"/>
    </row>
    <row r="205" spans="1:26" ht="13.5" customHeight="1" x14ac:dyDescent="0.25">
      <c r="A205" s="44"/>
      <c r="B205" s="44"/>
      <c r="C205" s="44"/>
      <c r="D205" s="45"/>
      <c r="E205" s="46"/>
      <c r="F205" s="15"/>
      <c r="G205" s="15"/>
      <c r="H205" s="44"/>
      <c r="J205" s="46"/>
      <c r="K205" s="52"/>
      <c r="L205" s="15"/>
      <c r="M205" s="15"/>
      <c r="N205" s="15"/>
      <c r="O205" s="15"/>
      <c r="P205" s="15"/>
      <c r="Q205" s="15"/>
      <c r="R205" s="15"/>
      <c r="S205" s="15"/>
      <c r="T205" s="15"/>
      <c r="U205" s="15"/>
      <c r="V205" s="15"/>
      <c r="W205" s="15"/>
      <c r="X205" s="15"/>
      <c r="Y205" s="15"/>
      <c r="Z205" s="15"/>
    </row>
    <row r="206" spans="1:26" ht="13.5" customHeight="1" x14ac:dyDescent="0.25">
      <c r="A206" s="44"/>
      <c r="B206" s="44"/>
      <c r="C206" s="44"/>
      <c r="D206" s="45"/>
      <c r="E206" s="46"/>
      <c r="F206" s="15"/>
      <c r="G206" s="15"/>
      <c r="H206" s="44"/>
      <c r="J206" s="46"/>
      <c r="K206" s="52"/>
      <c r="L206" s="15"/>
      <c r="M206" s="15"/>
      <c r="N206" s="15"/>
      <c r="O206" s="15"/>
      <c r="P206" s="15"/>
      <c r="Q206" s="15"/>
      <c r="R206" s="15"/>
      <c r="S206" s="15"/>
      <c r="T206" s="15"/>
      <c r="U206" s="15"/>
      <c r="V206" s="15"/>
      <c r="W206" s="15"/>
      <c r="X206" s="15"/>
      <c r="Y206" s="15"/>
      <c r="Z206" s="15"/>
    </row>
    <row r="207" spans="1:26" ht="13.5" customHeight="1" x14ac:dyDescent="0.25">
      <c r="A207" s="44"/>
      <c r="B207" s="44"/>
      <c r="C207" s="44"/>
      <c r="D207" s="45"/>
      <c r="E207" s="46"/>
      <c r="F207" s="15"/>
      <c r="G207" s="15"/>
      <c r="H207" s="44"/>
      <c r="J207" s="46"/>
      <c r="K207" s="52"/>
      <c r="L207" s="15"/>
      <c r="M207" s="15"/>
      <c r="N207" s="15"/>
      <c r="O207" s="15"/>
      <c r="P207" s="15"/>
      <c r="Q207" s="15"/>
      <c r="R207" s="15"/>
      <c r="S207" s="15"/>
      <c r="T207" s="15"/>
      <c r="U207" s="15"/>
      <c r="V207" s="15"/>
      <c r="W207" s="15"/>
      <c r="X207" s="15"/>
      <c r="Y207" s="15"/>
      <c r="Z207" s="15"/>
    </row>
    <row r="208" spans="1:26" ht="13.5" customHeight="1" x14ac:dyDescent="0.25">
      <c r="A208" s="44"/>
      <c r="B208" s="44"/>
      <c r="C208" s="44"/>
      <c r="D208" s="45"/>
      <c r="E208" s="46"/>
      <c r="F208" s="15"/>
      <c r="G208" s="15"/>
      <c r="H208" s="44"/>
      <c r="J208" s="46"/>
      <c r="K208" s="52"/>
      <c r="L208" s="15"/>
      <c r="M208" s="15"/>
      <c r="N208" s="15"/>
      <c r="O208" s="15"/>
      <c r="P208" s="15"/>
      <c r="Q208" s="15"/>
      <c r="R208" s="15"/>
      <c r="S208" s="15"/>
      <c r="T208" s="15"/>
      <c r="U208" s="15"/>
      <c r="V208" s="15"/>
      <c r="W208" s="15"/>
      <c r="X208" s="15"/>
      <c r="Y208" s="15"/>
      <c r="Z208" s="15"/>
    </row>
    <row r="209" spans="1:26" ht="13.5" customHeight="1" x14ac:dyDescent="0.25">
      <c r="A209" s="44"/>
      <c r="B209" s="44"/>
      <c r="C209" s="44"/>
      <c r="D209" s="45"/>
      <c r="E209" s="46"/>
      <c r="F209" s="15"/>
      <c r="G209" s="15"/>
      <c r="H209" s="44"/>
      <c r="J209" s="46"/>
      <c r="K209" s="52"/>
      <c r="L209" s="15"/>
      <c r="M209" s="15"/>
      <c r="N209" s="15"/>
      <c r="O209" s="15"/>
      <c r="P209" s="15"/>
      <c r="Q209" s="15"/>
      <c r="R209" s="15"/>
      <c r="S209" s="15"/>
      <c r="T209" s="15"/>
      <c r="U209" s="15"/>
      <c r="V209" s="15"/>
      <c r="W209" s="15"/>
      <c r="X209" s="15"/>
      <c r="Y209" s="15"/>
      <c r="Z209" s="15"/>
    </row>
    <row r="210" spans="1:26" ht="13.5" customHeight="1" x14ac:dyDescent="0.25">
      <c r="A210" s="44"/>
      <c r="B210" s="44"/>
      <c r="C210" s="44"/>
      <c r="D210" s="45"/>
      <c r="E210" s="46"/>
      <c r="F210" s="15"/>
      <c r="G210" s="15"/>
      <c r="H210" s="44"/>
      <c r="J210" s="46"/>
      <c r="K210" s="52"/>
      <c r="L210" s="15"/>
      <c r="M210" s="15"/>
      <c r="N210" s="15"/>
      <c r="O210" s="15"/>
      <c r="P210" s="15"/>
      <c r="Q210" s="15"/>
      <c r="R210" s="15"/>
      <c r="S210" s="15"/>
      <c r="T210" s="15"/>
      <c r="U210" s="15"/>
      <c r="V210" s="15"/>
      <c r="W210" s="15"/>
      <c r="X210" s="15"/>
      <c r="Y210" s="15"/>
      <c r="Z210" s="15"/>
    </row>
    <row r="211" spans="1:26" ht="13.5" customHeight="1" x14ac:dyDescent="0.25">
      <c r="A211" s="44"/>
      <c r="B211" s="44"/>
      <c r="C211" s="44"/>
      <c r="D211" s="45"/>
      <c r="E211" s="46"/>
      <c r="F211" s="15"/>
      <c r="G211" s="15"/>
      <c r="H211" s="44"/>
      <c r="J211" s="46"/>
      <c r="K211" s="52"/>
      <c r="L211" s="15"/>
      <c r="M211" s="15"/>
      <c r="N211" s="15"/>
      <c r="O211" s="15"/>
      <c r="P211" s="15"/>
      <c r="Q211" s="15"/>
      <c r="R211" s="15"/>
      <c r="S211" s="15"/>
      <c r="T211" s="15"/>
      <c r="U211" s="15"/>
      <c r="V211" s="15"/>
      <c r="W211" s="15"/>
      <c r="X211" s="15"/>
      <c r="Y211" s="15"/>
      <c r="Z211" s="15"/>
    </row>
    <row r="212" spans="1:26" ht="13.5" customHeight="1" x14ac:dyDescent="0.25">
      <c r="A212" s="44"/>
      <c r="B212" s="44"/>
      <c r="C212" s="44"/>
      <c r="D212" s="45"/>
      <c r="E212" s="46"/>
      <c r="F212" s="15"/>
      <c r="G212" s="15"/>
      <c r="H212" s="44"/>
      <c r="J212" s="46"/>
      <c r="K212" s="52"/>
      <c r="L212" s="15"/>
      <c r="M212" s="15"/>
      <c r="N212" s="15"/>
      <c r="O212" s="15"/>
      <c r="P212" s="15"/>
      <c r="Q212" s="15"/>
      <c r="R212" s="15"/>
      <c r="S212" s="15"/>
      <c r="T212" s="15"/>
      <c r="U212" s="15"/>
      <c r="V212" s="15"/>
      <c r="W212" s="15"/>
      <c r="X212" s="15"/>
      <c r="Y212" s="15"/>
      <c r="Z212" s="15"/>
    </row>
    <row r="213" spans="1:26" ht="13.5" customHeight="1" x14ac:dyDescent="0.25">
      <c r="A213" s="44"/>
      <c r="B213" s="44"/>
      <c r="C213" s="44"/>
      <c r="D213" s="45"/>
      <c r="E213" s="46"/>
      <c r="F213" s="15"/>
      <c r="G213" s="15"/>
      <c r="H213" s="44"/>
      <c r="J213" s="46"/>
      <c r="K213" s="52"/>
      <c r="L213" s="15"/>
      <c r="M213" s="15"/>
      <c r="N213" s="15"/>
      <c r="O213" s="15"/>
      <c r="P213" s="15"/>
      <c r="Q213" s="15"/>
      <c r="R213" s="15"/>
      <c r="S213" s="15"/>
      <c r="T213" s="15"/>
      <c r="U213" s="15"/>
      <c r="V213" s="15"/>
      <c r="W213" s="15"/>
      <c r="X213" s="15"/>
      <c r="Y213" s="15"/>
      <c r="Z213" s="15"/>
    </row>
    <row r="214" spans="1:26" ht="13.5" customHeight="1" x14ac:dyDescent="0.25">
      <c r="A214" s="44"/>
      <c r="B214" s="44"/>
      <c r="C214" s="44"/>
      <c r="D214" s="45"/>
      <c r="E214" s="46"/>
      <c r="F214" s="15"/>
      <c r="G214" s="15"/>
      <c r="H214" s="44"/>
      <c r="J214" s="46"/>
      <c r="K214" s="52"/>
      <c r="L214" s="15"/>
      <c r="M214" s="15"/>
      <c r="N214" s="15"/>
      <c r="O214" s="15"/>
      <c r="P214" s="15"/>
      <c r="Q214" s="15"/>
      <c r="R214" s="15"/>
      <c r="S214" s="15"/>
      <c r="T214" s="15"/>
      <c r="U214" s="15"/>
      <c r="V214" s="15"/>
      <c r="W214" s="15"/>
      <c r="X214" s="15"/>
      <c r="Y214" s="15"/>
      <c r="Z214" s="15"/>
    </row>
    <row r="215" spans="1:26" ht="13.5" customHeight="1" x14ac:dyDescent="0.25">
      <c r="A215" s="44"/>
      <c r="B215" s="44"/>
      <c r="C215" s="44"/>
      <c r="D215" s="45"/>
      <c r="E215" s="46"/>
      <c r="F215" s="15"/>
      <c r="G215" s="15"/>
      <c r="H215" s="44"/>
      <c r="J215" s="46"/>
      <c r="K215" s="52"/>
      <c r="L215" s="15"/>
      <c r="M215" s="15"/>
      <c r="N215" s="15"/>
      <c r="O215" s="15"/>
      <c r="P215" s="15"/>
      <c r="Q215" s="15"/>
      <c r="R215" s="15"/>
      <c r="S215" s="15"/>
      <c r="T215" s="15"/>
      <c r="U215" s="15"/>
      <c r="V215" s="15"/>
      <c r="W215" s="15"/>
      <c r="X215" s="15"/>
      <c r="Y215" s="15"/>
      <c r="Z215" s="15"/>
    </row>
    <row r="216" spans="1:26" ht="13.5" customHeight="1" x14ac:dyDescent="0.25">
      <c r="A216" s="44"/>
      <c r="B216" s="44"/>
      <c r="C216" s="44"/>
      <c r="D216" s="45"/>
      <c r="E216" s="46"/>
      <c r="F216" s="15"/>
      <c r="G216" s="15"/>
      <c r="H216" s="44"/>
      <c r="J216" s="46"/>
      <c r="K216" s="52"/>
      <c r="L216" s="15"/>
      <c r="M216" s="15"/>
      <c r="N216" s="15"/>
      <c r="O216" s="15"/>
      <c r="P216" s="15"/>
      <c r="Q216" s="15"/>
      <c r="R216" s="15"/>
      <c r="S216" s="15"/>
      <c r="T216" s="15"/>
      <c r="U216" s="15"/>
      <c r="V216" s="15"/>
      <c r="W216" s="15"/>
      <c r="X216" s="15"/>
      <c r="Y216" s="15"/>
      <c r="Z216" s="15"/>
    </row>
    <row r="217" spans="1:26" ht="13.5" customHeight="1" x14ac:dyDescent="0.25">
      <c r="A217" s="44"/>
      <c r="B217" s="44"/>
      <c r="C217" s="44"/>
      <c r="D217" s="45"/>
      <c r="E217" s="46"/>
      <c r="F217" s="15"/>
      <c r="G217" s="15"/>
      <c r="H217" s="44"/>
      <c r="J217" s="46"/>
      <c r="K217" s="52"/>
      <c r="L217" s="15"/>
      <c r="M217" s="15"/>
      <c r="N217" s="15"/>
      <c r="O217" s="15"/>
      <c r="P217" s="15"/>
      <c r="Q217" s="15"/>
      <c r="R217" s="15"/>
      <c r="S217" s="15"/>
      <c r="T217" s="15"/>
      <c r="U217" s="15"/>
      <c r="V217" s="15"/>
      <c r="W217" s="15"/>
      <c r="X217" s="15"/>
      <c r="Y217" s="15"/>
      <c r="Z217" s="15"/>
    </row>
    <row r="218" spans="1:26" ht="13.5" customHeight="1" x14ac:dyDescent="0.25">
      <c r="A218" s="44"/>
      <c r="B218" s="44"/>
      <c r="C218" s="44"/>
      <c r="D218" s="45"/>
      <c r="E218" s="46"/>
      <c r="F218" s="15"/>
      <c r="G218" s="15"/>
      <c r="H218" s="44"/>
      <c r="J218" s="46"/>
      <c r="K218" s="52"/>
      <c r="L218" s="15"/>
      <c r="M218" s="15"/>
      <c r="N218" s="15"/>
      <c r="O218" s="15"/>
      <c r="P218" s="15"/>
      <c r="Q218" s="15"/>
      <c r="R218" s="15"/>
      <c r="S218" s="15"/>
      <c r="T218" s="15"/>
      <c r="U218" s="15"/>
      <c r="V218" s="15"/>
      <c r="W218" s="15"/>
      <c r="X218" s="15"/>
      <c r="Y218" s="15"/>
      <c r="Z218" s="15"/>
    </row>
    <row r="219" spans="1:26" ht="13.5" customHeight="1" x14ac:dyDescent="0.25">
      <c r="A219" s="44"/>
      <c r="B219" s="44"/>
      <c r="C219" s="44"/>
      <c r="D219" s="45"/>
      <c r="E219" s="46"/>
      <c r="F219" s="15"/>
      <c r="G219" s="15"/>
      <c r="H219" s="44"/>
      <c r="J219" s="46"/>
      <c r="K219" s="52"/>
      <c r="L219" s="15"/>
      <c r="M219" s="15"/>
      <c r="N219" s="15"/>
      <c r="O219" s="15"/>
      <c r="P219" s="15"/>
      <c r="Q219" s="15"/>
      <c r="R219" s="15"/>
      <c r="S219" s="15"/>
      <c r="T219" s="15"/>
      <c r="U219" s="15"/>
      <c r="V219" s="15"/>
      <c r="W219" s="15"/>
      <c r="X219" s="15"/>
      <c r="Y219" s="15"/>
      <c r="Z219" s="15"/>
    </row>
    <row r="220" spans="1:26" ht="13.5" customHeight="1" x14ac:dyDescent="0.25">
      <c r="A220" s="44"/>
      <c r="B220" s="44"/>
      <c r="C220" s="44"/>
      <c r="D220" s="45"/>
      <c r="E220" s="46"/>
      <c r="F220" s="15"/>
      <c r="G220" s="15"/>
      <c r="H220" s="44"/>
      <c r="J220" s="46"/>
      <c r="K220" s="52"/>
      <c r="L220" s="15"/>
      <c r="M220" s="15"/>
      <c r="N220" s="15"/>
      <c r="O220" s="15"/>
      <c r="P220" s="15"/>
      <c r="Q220" s="15"/>
      <c r="R220" s="15"/>
      <c r="S220" s="15"/>
      <c r="T220" s="15"/>
      <c r="U220" s="15"/>
      <c r="V220" s="15"/>
      <c r="W220" s="15"/>
      <c r="X220" s="15"/>
      <c r="Y220" s="15"/>
      <c r="Z220" s="15"/>
    </row>
    <row r="221" spans="1:26" ht="13.5" customHeight="1" x14ac:dyDescent="0.25">
      <c r="A221" s="44"/>
      <c r="B221" s="44"/>
      <c r="C221" s="44"/>
      <c r="D221" s="45"/>
      <c r="E221" s="46"/>
      <c r="F221" s="15"/>
      <c r="G221" s="15"/>
      <c r="H221" s="44"/>
      <c r="J221" s="46"/>
      <c r="K221" s="52"/>
      <c r="L221" s="15"/>
      <c r="M221" s="15"/>
      <c r="N221" s="15"/>
      <c r="O221" s="15"/>
      <c r="P221" s="15"/>
      <c r="Q221" s="15"/>
      <c r="R221" s="15"/>
      <c r="S221" s="15"/>
      <c r="T221" s="15"/>
      <c r="U221" s="15"/>
      <c r="V221" s="15"/>
      <c r="W221" s="15"/>
      <c r="X221" s="15"/>
      <c r="Y221" s="15"/>
      <c r="Z221" s="15"/>
    </row>
    <row r="222" spans="1:26" ht="13.5" customHeight="1" x14ac:dyDescent="0.25">
      <c r="A222" s="44"/>
      <c r="B222" s="44"/>
      <c r="C222" s="44"/>
      <c r="D222" s="45"/>
      <c r="E222" s="46"/>
      <c r="F222" s="15"/>
      <c r="G222" s="15"/>
      <c r="H222" s="44"/>
      <c r="J222" s="46"/>
      <c r="K222" s="52"/>
      <c r="L222" s="15"/>
      <c r="M222" s="15"/>
      <c r="N222" s="15"/>
      <c r="O222" s="15"/>
      <c r="P222" s="15"/>
      <c r="Q222" s="15"/>
      <c r="R222" s="15"/>
      <c r="S222" s="15"/>
      <c r="T222" s="15"/>
      <c r="U222" s="15"/>
      <c r="V222" s="15"/>
      <c r="W222" s="15"/>
      <c r="X222" s="15"/>
      <c r="Y222" s="15"/>
      <c r="Z222" s="15"/>
    </row>
    <row r="223" spans="1:26" ht="13.5" customHeight="1" x14ac:dyDescent="0.25">
      <c r="A223" s="44"/>
      <c r="B223" s="44"/>
      <c r="C223" s="44"/>
      <c r="D223" s="45"/>
      <c r="E223" s="46"/>
      <c r="F223" s="15"/>
      <c r="G223" s="15"/>
      <c r="H223" s="44"/>
      <c r="J223" s="46"/>
      <c r="K223" s="52"/>
      <c r="L223" s="15"/>
      <c r="M223" s="15"/>
      <c r="N223" s="15"/>
      <c r="O223" s="15"/>
      <c r="P223" s="15"/>
      <c r="Q223" s="15"/>
      <c r="R223" s="15"/>
      <c r="S223" s="15"/>
      <c r="T223" s="15"/>
      <c r="U223" s="15"/>
      <c r="V223" s="15"/>
      <c r="W223" s="15"/>
      <c r="X223" s="15"/>
      <c r="Y223" s="15"/>
      <c r="Z223" s="15"/>
    </row>
    <row r="224" spans="1:26" ht="13.5" customHeight="1" x14ac:dyDescent="0.25">
      <c r="A224" s="44"/>
      <c r="B224" s="44"/>
      <c r="C224" s="44"/>
      <c r="D224" s="45"/>
      <c r="E224" s="46"/>
      <c r="F224" s="15"/>
      <c r="G224" s="15"/>
      <c r="H224" s="44"/>
      <c r="J224" s="46"/>
      <c r="K224" s="52"/>
      <c r="L224" s="15"/>
      <c r="M224" s="15"/>
      <c r="N224" s="15"/>
      <c r="O224" s="15"/>
      <c r="P224" s="15"/>
      <c r="Q224" s="15"/>
      <c r="R224" s="15"/>
      <c r="S224" s="15"/>
      <c r="T224" s="15"/>
      <c r="U224" s="15"/>
      <c r="V224" s="15"/>
      <c r="W224" s="15"/>
      <c r="X224" s="15"/>
      <c r="Y224" s="15"/>
      <c r="Z224" s="15"/>
    </row>
    <row r="225" spans="1:26" ht="13.5" customHeight="1" x14ac:dyDescent="0.25">
      <c r="A225" s="44"/>
      <c r="B225" s="44"/>
      <c r="C225" s="44"/>
      <c r="D225" s="45"/>
      <c r="E225" s="46"/>
      <c r="F225" s="15"/>
      <c r="G225" s="15"/>
      <c r="H225" s="44"/>
      <c r="J225" s="46"/>
      <c r="K225" s="52"/>
      <c r="L225" s="15"/>
      <c r="M225" s="15"/>
      <c r="N225" s="15"/>
      <c r="O225" s="15"/>
      <c r="P225" s="15"/>
      <c r="Q225" s="15"/>
      <c r="R225" s="15"/>
      <c r="S225" s="15"/>
      <c r="T225" s="15"/>
      <c r="U225" s="15"/>
      <c r="V225" s="15"/>
      <c r="W225" s="15"/>
      <c r="X225" s="15"/>
      <c r="Y225" s="15"/>
      <c r="Z225" s="15"/>
    </row>
    <row r="226" spans="1:26" ht="13.5" customHeight="1" x14ac:dyDescent="0.25">
      <c r="A226" s="44"/>
      <c r="B226" s="44"/>
      <c r="C226" s="44"/>
      <c r="D226" s="45"/>
      <c r="E226" s="46"/>
      <c r="F226" s="15"/>
      <c r="G226" s="15"/>
      <c r="H226" s="44"/>
      <c r="J226" s="46"/>
      <c r="K226" s="52"/>
      <c r="L226" s="15"/>
      <c r="M226" s="15"/>
      <c r="N226" s="15"/>
      <c r="O226" s="15"/>
      <c r="P226" s="15"/>
      <c r="Q226" s="15"/>
      <c r="R226" s="15"/>
      <c r="S226" s="15"/>
      <c r="T226" s="15"/>
      <c r="U226" s="15"/>
      <c r="V226" s="15"/>
      <c r="W226" s="15"/>
      <c r="X226" s="15"/>
      <c r="Y226" s="15"/>
      <c r="Z226" s="15"/>
    </row>
    <row r="227" spans="1:26" ht="13.5" customHeight="1" x14ac:dyDescent="0.25">
      <c r="A227" s="44"/>
      <c r="B227" s="44"/>
      <c r="C227" s="44"/>
      <c r="D227" s="45"/>
      <c r="E227" s="46"/>
      <c r="F227" s="15"/>
      <c r="G227" s="15"/>
      <c r="H227" s="44"/>
      <c r="J227" s="46"/>
      <c r="K227" s="52"/>
      <c r="L227" s="15"/>
      <c r="M227" s="15"/>
      <c r="N227" s="15"/>
      <c r="O227" s="15"/>
      <c r="P227" s="15"/>
      <c r="Q227" s="15"/>
      <c r="R227" s="15"/>
      <c r="S227" s="15"/>
      <c r="T227" s="15"/>
      <c r="U227" s="15"/>
      <c r="V227" s="15"/>
      <c r="W227" s="15"/>
      <c r="X227" s="15"/>
      <c r="Y227" s="15"/>
      <c r="Z227" s="15"/>
    </row>
    <row r="228" spans="1:26" ht="13.5" customHeight="1" x14ac:dyDescent="0.25">
      <c r="A228" s="44"/>
      <c r="B228" s="44"/>
      <c r="C228" s="44"/>
      <c r="D228" s="45"/>
      <c r="E228" s="46"/>
      <c r="F228" s="15"/>
      <c r="G228" s="15"/>
      <c r="H228" s="44"/>
      <c r="J228" s="46"/>
      <c r="K228" s="52"/>
      <c r="L228" s="15"/>
      <c r="M228" s="15"/>
      <c r="N228" s="15"/>
      <c r="O228" s="15"/>
      <c r="P228" s="15"/>
      <c r="Q228" s="15"/>
      <c r="R228" s="15"/>
      <c r="S228" s="15"/>
      <c r="T228" s="15"/>
      <c r="U228" s="15"/>
      <c r="V228" s="15"/>
      <c r="W228" s="15"/>
      <c r="X228" s="15"/>
      <c r="Y228" s="15"/>
      <c r="Z228" s="15"/>
    </row>
    <row r="229" spans="1:26" ht="13.5" customHeight="1" x14ac:dyDescent="0.25">
      <c r="A229" s="44"/>
      <c r="B229" s="44"/>
      <c r="C229" s="44"/>
      <c r="D229" s="45"/>
      <c r="E229" s="46"/>
      <c r="F229" s="15"/>
      <c r="G229" s="15"/>
      <c r="H229" s="44"/>
      <c r="J229" s="46"/>
      <c r="K229" s="52"/>
      <c r="L229" s="15"/>
      <c r="M229" s="15"/>
      <c r="N229" s="15"/>
      <c r="O229" s="15"/>
      <c r="P229" s="15"/>
      <c r="Q229" s="15"/>
      <c r="R229" s="15"/>
      <c r="S229" s="15"/>
      <c r="T229" s="15"/>
      <c r="U229" s="15"/>
      <c r="V229" s="15"/>
      <c r="W229" s="15"/>
      <c r="X229" s="15"/>
      <c r="Y229" s="15"/>
      <c r="Z229" s="15"/>
    </row>
    <row r="230" spans="1:26" ht="13.5" customHeight="1" x14ac:dyDescent="0.25">
      <c r="A230" s="44"/>
      <c r="B230" s="44"/>
      <c r="C230" s="44"/>
      <c r="D230" s="45"/>
      <c r="E230" s="46"/>
      <c r="F230" s="15"/>
      <c r="G230" s="15"/>
      <c r="H230" s="44"/>
      <c r="J230" s="46"/>
      <c r="K230" s="52"/>
      <c r="L230" s="15"/>
      <c r="M230" s="15"/>
      <c r="N230" s="15"/>
      <c r="O230" s="15"/>
      <c r="P230" s="15"/>
      <c r="Q230" s="15"/>
      <c r="R230" s="15"/>
      <c r="S230" s="15"/>
      <c r="T230" s="15"/>
      <c r="U230" s="15"/>
      <c r="V230" s="15"/>
      <c r="W230" s="15"/>
      <c r="X230" s="15"/>
      <c r="Y230" s="15"/>
      <c r="Z230" s="15"/>
    </row>
    <row r="231" spans="1:26" ht="13.5" customHeight="1" x14ac:dyDescent="0.25">
      <c r="A231" s="44"/>
      <c r="B231" s="44"/>
      <c r="C231" s="44"/>
      <c r="D231" s="45"/>
      <c r="E231" s="46"/>
      <c r="F231" s="15"/>
      <c r="G231" s="15"/>
      <c r="H231" s="44"/>
      <c r="J231" s="46"/>
      <c r="K231" s="52"/>
      <c r="L231" s="15"/>
      <c r="M231" s="15"/>
      <c r="N231" s="15"/>
      <c r="O231" s="15"/>
      <c r="P231" s="15"/>
      <c r="Q231" s="15"/>
      <c r="R231" s="15"/>
      <c r="S231" s="15"/>
      <c r="T231" s="15"/>
      <c r="U231" s="15"/>
      <c r="V231" s="15"/>
      <c r="W231" s="15"/>
      <c r="X231" s="15"/>
      <c r="Y231" s="15"/>
      <c r="Z231" s="15"/>
    </row>
    <row r="232" spans="1:26" ht="13.5" customHeight="1" x14ac:dyDescent="0.25">
      <c r="A232" s="44"/>
      <c r="B232" s="44"/>
      <c r="C232" s="44"/>
      <c r="D232" s="45"/>
      <c r="E232" s="46"/>
      <c r="F232" s="15"/>
      <c r="G232" s="15"/>
      <c r="H232" s="44"/>
      <c r="J232" s="46"/>
      <c r="K232" s="52"/>
      <c r="L232" s="15"/>
      <c r="M232" s="15"/>
      <c r="N232" s="15"/>
      <c r="O232" s="15"/>
      <c r="P232" s="15"/>
      <c r="Q232" s="15"/>
      <c r="R232" s="15"/>
      <c r="S232" s="15"/>
      <c r="T232" s="15"/>
      <c r="U232" s="15"/>
      <c r="V232" s="15"/>
      <c r="W232" s="15"/>
      <c r="X232" s="15"/>
      <c r="Y232" s="15"/>
      <c r="Z232" s="15"/>
    </row>
    <row r="233" spans="1:26" ht="13.5" customHeight="1" x14ac:dyDescent="0.25">
      <c r="A233" s="44"/>
      <c r="B233" s="44"/>
      <c r="C233" s="44"/>
      <c r="D233" s="45"/>
      <c r="E233" s="46"/>
      <c r="F233" s="15"/>
      <c r="G233" s="15"/>
      <c r="H233" s="44"/>
      <c r="J233" s="46"/>
      <c r="K233" s="52"/>
      <c r="L233" s="15"/>
      <c r="M233" s="15"/>
      <c r="N233" s="15"/>
      <c r="O233" s="15"/>
      <c r="P233" s="15"/>
      <c r="Q233" s="15"/>
      <c r="R233" s="15"/>
      <c r="S233" s="15"/>
      <c r="T233" s="15"/>
      <c r="U233" s="15"/>
      <c r="V233" s="15"/>
      <c r="W233" s="15"/>
      <c r="X233" s="15"/>
      <c r="Y233" s="15"/>
      <c r="Z233" s="15"/>
    </row>
    <row r="234" spans="1:26" ht="13.5" customHeight="1" x14ac:dyDescent="0.25">
      <c r="A234" s="44"/>
      <c r="B234" s="44"/>
      <c r="C234" s="44"/>
      <c r="D234" s="45"/>
      <c r="E234" s="46"/>
      <c r="F234" s="15"/>
      <c r="G234" s="15"/>
      <c r="H234" s="44"/>
      <c r="J234" s="46"/>
      <c r="K234" s="52"/>
      <c r="L234" s="15"/>
      <c r="M234" s="15"/>
      <c r="N234" s="15"/>
      <c r="O234" s="15"/>
      <c r="P234" s="15"/>
      <c r="Q234" s="15"/>
      <c r="R234" s="15"/>
      <c r="S234" s="15"/>
      <c r="T234" s="15"/>
      <c r="U234" s="15"/>
      <c r="V234" s="15"/>
      <c r="W234" s="15"/>
      <c r="X234" s="15"/>
      <c r="Y234" s="15"/>
      <c r="Z234" s="15"/>
    </row>
    <row r="235" spans="1:26" ht="13.5" customHeight="1" x14ac:dyDescent="0.25">
      <c r="A235" s="44"/>
      <c r="B235" s="44"/>
      <c r="C235" s="44"/>
      <c r="D235" s="45"/>
      <c r="E235" s="46"/>
      <c r="F235" s="15"/>
      <c r="G235" s="15"/>
      <c r="H235" s="44"/>
      <c r="J235" s="46"/>
      <c r="K235" s="52"/>
      <c r="L235" s="15"/>
      <c r="M235" s="15"/>
      <c r="N235" s="15"/>
      <c r="O235" s="15"/>
      <c r="P235" s="15"/>
      <c r="Q235" s="15"/>
      <c r="R235" s="15"/>
      <c r="S235" s="15"/>
      <c r="T235" s="15"/>
      <c r="U235" s="15"/>
      <c r="V235" s="15"/>
      <c r="W235" s="15"/>
      <c r="X235" s="15"/>
      <c r="Y235" s="15"/>
      <c r="Z235" s="15"/>
    </row>
    <row r="236" spans="1:26" ht="13.5" customHeight="1" x14ac:dyDescent="0.25">
      <c r="A236" s="44"/>
      <c r="B236" s="44"/>
      <c r="C236" s="44"/>
      <c r="D236" s="45"/>
      <c r="E236" s="46"/>
      <c r="F236" s="15"/>
      <c r="G236" s="15"/>
      <c r="H236" s="44"/>
      <c r="J236" s="46"/>
      <c r="K236" s="52"/>
      <c r="L236" s="15"/>
      <c r="M236" s="15"/>
      <c r="N236" s="15"/>
      <c r="O236" s="15"/>
      <c r="P236" s="15"/>
      <c r="Q236" s="15"/>
      <c r="R236" s="15"/>
      <c r="S236" s="15"/>
      <c r="T236" s="15"/>
      <c r="U236" s="15"/>
      <c r="V236" s="15"/>
      <c r="W236" s="15"/>
      <c r="X236" s="15"/>
      <c r="Y236" s="15"/>
      <c r="Z236" s="15"/>
    </row>
    <row r="237" spans="1:26" ht="13.5" customHeight="1" x14ac:dyDescent="0.25">
      <c r="A237" s="44"/>
      <c r="B237" s="44"/>
      <c r="C237" s="44"/>
      <c r="D237" s="45"/>
      <c r="E237" s="46"/>
      <c r="F237" s="15"/>
      <c r="G237" s="15"/>
      <c r="H237" s="44"/>
      <c r="J237" s="46"/>
      <c r="K237" s="52"/>
      <c r="L237" s="15"/>
      <c r="M237" s="15"/>
      <c r="N237" s="15"/>
      <c r="O237" s="15"/>
      <c r="P237" s="15"/>
      <c r="Q237" s="15"/>
      <c r="R237" s="15"/>
      <c r="S237" s="15"/>
      <c r="T237" s="15"/>
      <c r="U237" s="15"/>
      <c r="V237" s="15"/>
      <c r="W237" s="15"/>
      <c r="X237" s="15"/>
      <c r="Y237" s="15"/>
      <c r="Z237" s="15"/>
    </row>
    <row r="238" spans="1:26" ht="13.5" customHeight="1" x14ac:dyDescent="0.25">
      <c r="A238" s="44"/>
      <c r="B238" s="44"/>
      <c r="C238" s="44"/>
      <c r="D238" s="45"/>
      <c r="E238" s="46"/>
      <c r="F238" s="15"/>
      <c r="G238" s="15"/>
      <c r="H238" s="44"/>
      <c r="J238" s="46"/>
      <c r="K238" s="52"/>
      <c r="L238" s="15"/>
      <c r="M238" s="15"/>
      <c r="N238" s="15"/>
      <c r="O238" s="15"/>
      <c r="P238" s="15"/>
      <c r="Q238" s="15"/>
      <c r="R238" s="15"/>
      <c r="S238" s="15"/>
      <c r="T238" s="15"/>
      <c r="U238" s="15"/>
      <c r="V238" s="15"/>
      <c r="W238" s="15"/>
      <c r="X238" s="15"/>
      <c r="Y238" s="15"/>
      <c r="Z238" s="15"/>
    </row>
    <row r="239" spans="1:26" ht="13.5" customHeight="1" x14ac:dyDescent="0.25">
      <c r="A239" s="44"/>
      <c r="B239" s="44"/>
      <c r="C239" s="44"/>
      <c r="D239" s="45"/>
      <c r="E239" s="46"/>
      <c r="F239" s="15"/>
      <c r="G239" s="15"/>
      <c r="H239" s="44"/>
      <c r="J239" s="46"/>
      <c r="K239" s="52"/>
      <c r="L239" s="15"/>
      <c r="M239" s="15"/>
      <c r="N239" s="15"/>
      <c r="O239" s="15"/>
      <c r="P239" s="15"/>
      <c r="Q239" s="15"/>
      <c r="R239" s="15"/>
      <c r="S239" s="15"/>
      <c r="T239" s="15"/>
      <c r="U239" s="15"/>
      <c r="V239" s="15"/>
      <c r="W239" s="15"/>
      <c r="X239" s="15"/>
      <c r="Y239" s="15"/>
      <c r="Z239" s="15"/>
    </row>
    <row r="240" spans="1:26" ht="13.5" customHeight="1" x14ac:dyDescent="0.25">
      <c r="A240" s="44"/>
      <c r="B240" s="44"/>
      <c r="C240" s="44"/>
      <c r="D240" s="45"/>
      <c r="E240" s="46"/>
      <c r="F240" s="15"/>
      <c r="G240" s="15"/>
      <c r="H240" s="44"/>
      <c r="J240" s="46"/>
      <c r="K240" s="52"/>
      <c r="L240" s="15"/>
      <c r="M240" s="15"/>
      <c r="N240" s="15"/>
      <c r="O240" s="15"/>
      <c r="P240" s="15"/>
      <c r="Q240" s="15"/>
      <c r="R240" s="15"/>
      <c r="S240" s="15"/>
      <c r="T240" s="15"/>
      <c r="U240" s="15"/>
      <c r="V240" s="15"/>
      <c r="W240" s="15"/>
      <c r="X240" s="15"/>
      <c r="Y240" s="15"/>
      <c r="Z240" s="15"/>
    </row>
    <row r="241" spans="1:26" ht="13.5" customHeight="1" x14ac:dyDescent="0.25">
      <c r="A241" s="44"/>
      <c r="B241" s="44"/>
      <c r="C241" s="44"/>
      <c r="D241" s="45"/>
      <c r="E241" s="46"/>
      <c r="F241" s="15"/>
      <c r="G241" s="15"/>
      <c r="H241" s="44"/>
      <c r="J241" s="46"/>
      <c r="K241" s="52"/>
      <c r="L241" s="15"/>
      <c r="M241" s="15"/>
      <c r="N241" s="15"/>
      <c r="O241" s="15"/>
      <c r="P241" s="15"/>
      <c r="Q241" s="15"/>
      <c r="R241" s="15"/>
      <c r="S241" s="15"/>
      <c r="T241" s="15"/>
      <c r="U241" s="15"/>
      <c r="V241" s="15"/>
      <c r="W241" s="15"/>
      <c r="X241" s="15"/>
      <c r="Y241" s="15"/>
      <c r="Z241" s="15"/>
    </row>
    <row r="242" spans="1:26" ht="13.5" customHeight="1" x14ac:dyDescent="0.25">
      <c r="A242" s="44"/>
      <c r="B242" s="44"/>
      <c r="C242" s="44"/>
      <c r="D242" s="45"/>
      <c r="E242" s="46"/>
      <c r="F242" s="15"/>
      <c r="G242" s="15"/>
      <c r="H242" s="44"/>
      <c r="J242" s="46"/>
      <c r="K242" s="52"/>
      <c r="L242" s="15"/>
      <c r="M242" s="15"/>
      <c r="N242" s="15"/>
      <c r="O242" s="15"/>
      <c r="P242" s="15"/>
      <c r="Q242" s="15"/>
      <c r="R242" s="15"/>
      <c r="S242" s="15"/>
      <c r="T242" s="15"/>
      <c r="U242" s="15"/>
      <c r="V242" s="15"/>
      <c r="W242" s="15"/>
      <c r="X242" s="15"/>
      <c r="Y242" s="15"/>
      <c r="Z242" s="15"/>
    </row>
    <row r="243" spans="1:26" ht="13.5" customHeight="1" x14ac:dyDescent="0.25">
      <c r="A243" s="44"/>
      <c r="B243" s="44"/>
      <c r="C243" s="44"/>
      <c r="D243" s="45"/>
      <c r="E243" s="46"/>
      <c r="F243" s="15"/>
      <c r="G243" s="15"/>
      <c r="H243" s="44"/>
      <c r="J243" s="46"/>
      <c r="K243" s="52"/>
      <c r="L243" s="15"/>
      <c r="M243" s="15"/>
      <c r="N243" s="15"/>
      <c r="O243" s="15"/>
      <c r="P243" s="15"/>
      <c r="Q243" s="15"/>
      <c r="R243" s="15"/>
      <c r="S243" s="15"/>
      <c r="T243" s="15"/>
      <c r="U243" s="15"/>
      <c r="V243" s="15"/>
      <c r="W243" s="15"/>
      <c r="X243" s="15"/>
      <c r="Y243" s="15"/>
      <c r="Z243" s="15"/>
    </row>
    <row r="244" spans="1:26" ht="13.5" customHeight="1" x14ac:dyDescent="0.25">
      <c r="A244" s="44"/>
      <c r="B244" s="44"/>
      <c r="C244" s="44"/>
      <c r="D244" s="45"/>
      <c r="E244" s="46"/>
      <c r="F244" s="15"/>
      <c r="G244" s="15"/>
      <c r="H244" s="44"/>
      <c r="J244" s="46"/>
      <c r="K244" s="52"/>
      <c r="L244" s="15"/>
      <c r="M244" s="15"/>
      <c r="N244" s="15"/>
      <c r="O244" s="15"/>
      <c r="P244" s="15"/>
      <c r="Q244" s="15"/>
      <c r="R244" s="15"/>
      <c r="S244" s="15"/>
      <c r="T244" s="15"/>
      <c r="U244" s="15"/>
      <c r="V244" s="15"/>
      <c r="W244" s="15"/>
      <c r="X244" s="15"/>
      <c r="Y244" s="15"/>
      <c r="Z244" s="15"/>
    </row>
    <row r="245" spans="1:26" ht="13.5" customHeight="1" x14ac:dyDescent="0.25">
      <c r="A245" s="44"/>
      <c r="B245" s="44"/>
      <c r="C245" s="44"/>
      <c r="D245" s="45"/>
      <c r="E245" s="46"/>
      <c r="F245" s="15"/>
      <c r="G245" s="15"/>
      <c r="H245" s="44"/>
      <c r="J245" s="46"/>
      <c r="K245" s="52"/>
      <c r="L245" s="15"/>
      <c r="M245" s="15"/>
      <c r="N245" s="15"/>
      <c r="O245" s="15"/>
      <c r="P245" s="15"/>
      <c r="Q245" s="15"/>
      <c r="R245" s="15"/>
      <c r="S245" s="15"/>
      <c r="T245" s="15"/>
      <c r="U245" s="15"/>
      <c r="V245" s="15"/>
      <c r="W245" s="15"/>
      <c r="X245" s="15"/>
      <c r="Y245" s="15"/>
      <c r="Z245" s="15"/>
    </row>
    <row r="246" spans="1:26" ht="13.5" customHeight="1" x14ac:dyDescent="0.25">
      <c r="A246" s="44"/>
      <c r="B246" s="44"/>
      <c r="C246" s="44"/>
      <c r="D246" s="45"/>
      <c r="E246" s="46"/>
      <c r="F246" s="15"/>
      <c r="G246" s="15"/>
      <c r="H246" s="44"/>
      <c r="J246" s="46"/>
      <c r="K246" s="52"/>
      <c r="L246" s="15"/>
      <c r="M246" s="15"/>
      <c r="N246" s="15"/>
      <c r="O246" s="15"/>
      <c r="P246" s="15"/>
      <c r="Q246" s="15"/>
      <c r="R246" s="15"/>
      <c r="S246" s="15"/>
      <c r="T246" s="15"/>
      <c r="U246" s="15"/>
      <c r="V246" s="15"/>
      <c r="W246" s="15"/>
      <c r="X246" s="15"/>
      <c r="Y246" s="15"/>
      <c r="Z246" s="15"/>
    </row>
    <row r="247" spans="1:26" ht="13.5" customHeight="1" x14ac:dyDescent="0.25">
      <c r="A247" s="44"/>
      <c r="B247" s="44"/>
      <c r="C247" s="44"/>
      <c r="D247" s="45"/>
      <c r="E247" s="46"/>
      <c r="F247" s="15"/>
      <c r="G247" s="15"/>
      <c r="H247" s="44"/>
      <c r="J247" s="46"/>
      <c r="K247" s="52"/>
      <c r="L247" s="15"/>
      <c r="M247" s="15"/>
      <c r="N247" s="15"/>
      <c r="O247" s="15"/>
      <c r="P247" s="15"/>
      <c r="Q247" s="15"/>
      <c r="R247" s="15"/>
      <c r="S247" s="15"/>
      <c r="T247" s="15"/>
      <c r="U247" s="15"/>
      <c r="V247" s="15"/>
      <c r="W247" s="15"/>
      <c r="X247" s="15"/>
      <c r="Y247" s="15"/>
      <c r="Z247" s="15"/>
    </row>
    <row r="248" spans="1:26" ht="13.5" customHeight="1" x14ac:dyDescent="0.25">
      <c r="A248" s="44"/>
      <c r="B248" s="44"/>
      <c r="C248" s="44"/>
      <c r="D248" s="45"/>
      <c r="E248" s="46"/>
      <c r="F248" s="15"/>
      <c r="G248" s="15"/>
      <c r="H248" s="44"/>
      <c r="J248" s="46"/>
      <c r="K248" s="52"/>
      <c r="L248" s="15"/>
      <c r="M248" s="15"/>
      <c r="N248" s="15"/>
      <c r="O248" s="15"/>
      <c r="P248" s="15"/>
      <c r="Q248" s="15"/>
      <c r="R248" s="15"/>
      <c r="S248" s="15"/>
      <c r="T248" s="15"/>
      <c r="U248" s="15"/>
      <c r="V248" s="15"/>
      <c r="W248" s="15"/>
      <c r="X248" s="15"/>
      <c r="Y248" s="15"/>
      <c r="Z248" s="15"/>
    </row>
    <row r="249" spans="1:26" ht="13.5" customHeight="1" x14ac:dyDescent="0.25">
      <c r="A249" s="44"/>
      <c r="B249" s="44"/>
      <c r="C249" s="44"/>
      <c r="D249" s="45"/>
      <c r="E249" s="46"/>
      <c r="F249" s="15"/>
      <c r="G249" s="15"/>
      <c r="H249" s="44"/>
      <c r="J249" s="46"/>
      <c r="K249" s="52"/>
      <c r="L249" s="15"/>
      <c r="M249" s="15"/>
      <c r="N249" s="15"/>
      <c r="O249" s="15"/>
      <c r="P249" s="15"/>
      <c r="Q249" s="15"/>
      <c r="R249" s="15"/>
      <c r="S249" s="15"/>
      <c r="T249" s="15"/>
      <c r="U249" s="15"/>
      <c r="V249" s="15"/>
      <c r="W249" s="15"/>
      <c r="X249" s="15"/>
      <c r="Y249" s="15"/>
      <c r="Z249" s="15"/>
    </row>
    <row r="250" spans="1:26" ht="13.5" customHeight="1" x14ac:dyDescent="0.25">
      <c r="A250" s="44"/>
      <c r="B250" s="44"/>
      <c r="C250" s="44"/>
      <c r="D250" s="45"/>
      <c r="E250" s="46"/>
      <c r="F250" s="15"/>
      <c r="G250" s="15"/>
      <c r="H250" s="44"/>
      <c r="J250" s="46"/>
      <c r="K250" s="52"/>
      <c r="L250" s="15"/>
      <c r="M250" s="15"/>
      <c r="N250" s="15"/>
      <c r="O250" s="15"/>
      <c r="P250" s="15"/>
      <c r="Q250" s="15"/>
      <c r="R250" s="15"/>
      <c r="S250" s="15"/>
      <c r="T250" s="15"/>
      <c r="U250" s="15"/>
      <c r="V250" s="15"/>
      <c r="W250" s="15"/>
      <c r="X250" s="15"/>
      <c r="Y250" s="15"/>
      <c r="Z250" s="15"/>
    </row>
    <row r="251" spans="1:26" ht="13.5" customHeight="1" x14ac:dyDescent="0.25">
      <c r="A251" s="44"/>
      <c r="B251" s="44"/>
      <c r="C251" s="44"/>
      <c r="D251" s="45"/>
      <c r="E251" s="46"/>
      <c r="F251" s="15"/>
      <c r="G251" s="15"/>
      <c r="H251" s="44"/>
      <c r="J251" s="46"/>
      <c r="K251" s="52"/>
      <c r="L251" s="15"/>
      <c r="M251" s="15"/>
      <c r="N251" s="15"/>
      <c r="O251" s="15"/>
      <c r="P251" s="15"/>
      <c r="Q251" s="15"/>
      <c r="R251" s="15"/>
      <c r="S251" s="15"/>
      <c r="T251" s="15"/>
      <c r="U251" s="15"/>
      <c r="V251" s="15"/>
      <c r="W251" s="15"/>
      <c r="X251" s="15"/>
      <c r="Y251" s="15"/>
      <c r="Z251" s="15"/>
    </row>
    <row r="252" spans="1:26" ht="13.5" customHeight="1" x14ac:dyDescent="0.25">
      <c r="A252" s="44"/>
      <c r="B252" s="44"/>
      <c r="C252" s="44"/>
      <c r="D252" s="45"/>
      <c r="E252" s="46"/>
      <c r="F252" s="15"/>
      <c r="G252" s="15"/>
      <c r="H252" s="44"/>
      <c r="J252" s="46"/>
      <c r="K252" s="52"/>
      <c r="L252" s="15"/>
      <c r="M252" s="15"/>
      <c r="N252" s="15"/>
      <c r="O252" s="15"/>
      <c r="P252" s="15"/>
      <c r="Q252" s="15"/>
      <c r="R252" s="15"/>
      <c r="S252" s="15"/>
      <c r="T252" s="15"/>
      <c r="U252" s="15"/>
      <c r="V252" s="15"/>
      <c r="W252" s="15"/>
      <c r="X252" s="15"/>
      <c r="Y252" s="15"/>
      <c r="Z252" s="15"/>
    </row>
    <row r="253" spans="1:26" ht="13.5" customHeight="1" x14ac:dyDescent="0.25">
      <c r="A253" s="44"/>
      <c r="B253" s="44"/>
      <c r="C253" s="44"/>
      <c r="D253" s="45"/>
      <c r="E253" s="46"/>
      <c r="F253" s="15"/>
      <c r="G253" s="15"/>
      <c r="H253" s="44"/>
      <c r="J253" s="46"/>
      <c r="K253" s="52"/>
      <c r="L253" s="15"/>
      <c r="M253" s="15"/>
      <c r="N253" s="15"/>
      <c r="O253" s="15"/>
      <c r="P253" s="15"/>
      <c r="Q253" s="15"/>
      <c r="R253" s="15"/>
      <c r="S253" s="15"/>
      <c r="T253" s="15"/>
      <c r="U253" s="15"/>
      <c r="V253" s="15"/>
      <c r="W253" s="15"/>
      <c r="X253" s="15"/>
      <c r="Y253" s="15"/>
      <c r="Z253" s="15"/>
    </row>
    <row r="254" spans="1:26" ht="13.5" customHeight="1" x14ac:dyDescent="0.25">
      <c r="A254" s="44"/>
      <c r="B254" s="44"/>
      <c r="C254" s="44"/>
      <c r="D254" s="45"/>
      <c r="E254" s="46"/>
      <c r="F254" s="15"/>
      <c r="G254" s="15"/>
      <c r="H254" s="44"/>
      <c r="J254" s="46"/>
      <c r="K254" s="52"/>
      <c r="L254" s="15"/>
      <c r="M254" s="15"/>
      <c r="N254" s="15"/>
      <c r="O254" s="15"/>
      <c r="P254" s="15"/>
      <c r="Q254" s="15"/>
      <c r="R254" s="15"/>
      <c r="S254" s="15"/>
      <c r="T254" s="15"/>
      <c r="U254" s="15"/>
      <c r="V254" s="15"/>
      <c r="W254" s="15"/>
      <c r="X254" s="15"/>
      <c r="Y254" s="15"/>
      <c r="Z254" s="15"/>
    </row>
    <row r="255" spans="1:26" ht="13.5" customHeight="1" x14ac:dyDescent="0.25">
      <c r="A255" s="44"/>
      <c r="B255" s="44"/>
      <c r="C255" s="44"/>
      <c r="D255" s="45"/>
      <c r="E255" s="46"/>
      <c r="F255" s="15"/>
      <c r="G255" s="15"/>
      <c r="H255" s="44"/>
      <c r="J255" s="46"/>
      <c r="K255" s="52"/>
      <c r="L255" s="15"/>
      <c r="M255" s="15"/>
      <c r="N255" s="15"/>
      <c r="O255" s="15"/>
      <c r="P255" s="15"/>
      <c r="Q255" s="15"/>
      <c r="R255" s="15"/>
      <c r="S255" s="15"/>
      <c r="T255" s="15"/>
      <c r="U255" s="15"/>
      <c r="V255" s="15"/>
      <c r="W255" s="15"/>
      <c r="X255" s="15"/>
      <c r="Y255" s="15"/>
      <c r="Z255" s="15"/>
    </row>
    <row r="256" spans="1:26" ht="13.5" customHeight="1" x14ac:dyDescent="0.25">
      <c r="A256" s="44"/>
      <c r="B256" s="44"/>
      <c r="C256" s="44"/>
      <c r="D256" s="45"/>
      <c r="E256" s="46"/>
      <c r="F256" s="15"/>
      <c r="G256" s="15"/>
      <c r="H256" s="44"/>
      <c r="J256" s="46"/>
      <c r="K256" s="52"/>
      <c r="L256" s="15"/>
      <c r="M256" s="15"/>
      <c r="N256" s="15"/>
      <c r="O256" s="15"/>
      <c r="P256" s="15"/>
      <c r="Q256" s="15"/>
      <c r="R256" s="15"/>
      <c r="S256" s="15"/>
      <c r="T256" s="15"/>
      <c r="U256" s="15"/>
      <c r="V256" s="15"/>
      <c r="W256" s="15"/>
      <c r="X256" s="15"/>
      <c r="Y256" s="15"/>
      <c r="Z256" s="15"/>
    </row>
    <row r="257" spans="1:26" ht="13.5" customHeight="1" x14ac:dyDescent="0.25">
      <c r="A257" s="44"/>
      <c r="B257" s="44"/>
      <c r="C257" s="44"/>
      <c r="D257" s="45"/>
      <c r="E257" s="46"/>
      <c r="F257" s="15"/>
      <c r="G257" s="15"/>
      <c r="H257" s="44"/>
      <c r="J257" s="46"/>
      <c r="K257" s="52"/>
      <c r="L257" s="15"/>
      <c r="M257" s="15"/>
      <c r="N257" s="15"/>
      <c r="O257" s="15"/>
      <c r="P257" s="15"/>
      <c r="Q257" s="15"/>
      <c r="R257" s="15"/>
      <c r="S257" s="15"/>
      <c r="T257" s="15"/>
      <c r="U257" s="15"/>
      <c r="V257" s="15"/>
      <c r="W257" s="15"/>
      <c r="X257" s="15"/>
      <c r="Y257" s="15"/>
      <c r="Z257" s="15"/>
    </row>
    <row r="258" spans="1:26" ht="13.5" customHeight="1" x14ac:dyDescent="0.25">
      <c r="A258" s="44"/>
      <c r="B258" s="44"/>
      <c r="C258" s="44"/>
      <c r="D258" s="45"/>
      <c r="E258" s="46"/>
      <c r="F258" s="15"/>
      <c r="G258" s="15"/>
      <c r="H258" s="44"/>
      <c r="J258" s="46"/>
      <c r="K258" s="52"/>
      <c r="L258" s="15"/>
      <c r="M258" s="15"/>
      <c r="N258" s="15"/>
      <c r="O258" s="15"/>
      <c r="P258" s="15"/>
      <c r="Q258" s="15"/>
      <c r="R258" s="15"/>
      <c r="S258" s="15"/>
      <c r="T258" s="15"/>
      <c r="U258" s="15"/>
      <c r="V258" s="15"/>
      <c r="W258" s="15"/>
      <c r="X258" s="15"/>
      <c r="Y258" s="15"/>
      <c r="Z258" s="15"/>
    </row>
    <row r="259" spans="1:26" ht="13.5" customHeight="1" x14ac:dyDescent="0.25">
      <c r="A259" s="44"/>
      <c r="B259" s="44"/>
      <c r="C259" s="44"/>
      <c r="D259" s="45"/>
      <c r="E259" s="46"/>
      <c r="F259" s="15"/>
      <c r="G259" s="15"/>
      <c r="H259" s="44"/>
      <c r="J259" s="46"/>
      <c r="K259" s="52"/>
      <c r="L259" s="15"/>
      <c r="M259" s="15"/>
      <c r="N259" s="15"/>
      <c r="O259" s="15"/>
      <c r="P259" s="15"/>
      <c r="Q259" s="15"/>
      <c r="R259" s="15"/>
      <c r="S259" s="15"/>
      <c r="T259" s="15"/>
      <c r="U259" s="15"/>
      <c r="V259" s="15"/>
      <c r="W259" s="15"/>
      <c r="X259" s="15"/>
      <c r="Y259" s="15"/>
      <c r="Z259" s="15"/>
    </row>
    <row r="260" spans="1:26" ht="13.5" customHeight="1" x14ac:dyDescent="0.25">
      <c r="A260" s="44"/>
      <c r="B260" s="44"/>
      <c r="C260" s="44"/>
      <c r="D260" s="45"/>
      <c r="E260" s="46"/>
      <c r="F260" s="15"/>
      <c r="G260" s="15"/>
      <c r="H260" s="44"/>
      <c r="J260" s="46"/>
      <c r="K260" s="52"/>
      <c r="L260" s="15"/>
      <c r="M260" s="15"/>
      <c r="N260" s="15"/>
      <c r="O260" s="15"/>
      <c r="P260" s="15"/>
      <c r="Q260" s="15"/>
      <c r="R260" s="15"/>
      <c r="S260" s="15"/>
      <c r="T260" s="15"/>
      <c r="U260" s="15"/>
      <c r="V260" s="15"/>
      <c r="W260" s="15"/>
      <c r="X260" s="15"/>
      <c r="Y260" s="15"/>
      <c r="Z260" s="15"/>
    </row>
    <row r="261" spans="1:26" ht="13.5" customHeight="1" x14ac:dyDescent="0.25">
      <c r="A261" s="44"/>
      <c r="B261" s="44"/>
      <c r="C261" s="44"/>
      <c r="D261" s="45"/>
      <c r="E261" s="46"/>
      <c r="F261" s="15"/>
      <c r="G261" s="15"/>
      <c r="H261" s="44"/>
      <c r="J261" s="46"/>
      <c r="K261" s="52"/>
      <c r="L261" s="15"/>
      <c r="M261" s="15"/>
      <c r="N261" s="15"/>
      <c r="O261" s="15"/>
      <c r="P261" s="15"/>
      <c r="Q261" s="15"/>
      <c r="R261" s="15"/>
      <c r="S261" s="15"/>
      <c r="T261" s="15"/>
      <c r="U261" s="15"/>
      <c r="V261" s="15"/>
      <c r="W261" s="15"/>
      <c r="X261" s="15"/>
      <c r="Y261" s="15"/>
      <c r="Z261" s="15"/>
    </row>
    <row r="262" spans="1:26" ht="13.5" customHeight="1" x14ac:dyDescent="0.25">
      <c r="A262" s="44"/>
      <c r="B262" s="44"/>
      <c r="C262" s="44"/>
      <c r="D262" s="45"/>
      <c r="E262" s="46"/>
      <c r="F262" s="15"/>
      <c r="G262" s="15"/>
      <c r="H262" s="44"/>
      <c r="J262" s="46"/>
      <c r="K262" s="52"/>
      <c r="L262" s="15"/>
      <c r="M262" s="15"/>
      <c r="N262" s="15"/>
      <c r="O262" s="15"/>
      <c r="P262" s="15"/>
      <c r="Q262" s="15"/>
      <c r="R262" s="15"/>
      <c r="S262" s="15"/>
      <c r="T262" s="15"/>
      <c r="U262" s="15"/>
      <c r="V262" s="15"/>
      <c r="W262" s="15"/>
      <c r="X262" s="15"/>
      <c r="Y262" s="15"/>
      <c r="Z262" s="15"/>
    </row>
    <row r="263" spans="1:26" ht="13.5" customHeight="1" x14ac:dyDescent="0.25">
      <c r="A263" s="44"/>
      <c r="B263" s="44"/>
      <c r="C263" s="44"/>
      <c r="D263" s="45"/>
      <c r="E263" s="46"/>
      <c r="F263" s="15"/>
      <c r="G263" s="15"/>
      <c r="H263" s="44"/>
      <c r="J263" s="46"/>
      <c r="K263" s="52"/>
      <c r="L263" s="15"/>
      <c r="M263" s="15"/>
      <c r="N263" s="15"/>
      <c r="O263" s="15"/>
      <c r="P263" s="15"/>
      <c r="Q263" s="15"/>
      <c r="R263" s="15"/>
      <c r="S263" s="15"/>
      <c r="T263" s="15"/>
      <c r="U263" s="15"/>
      <c r="V263" s="15"/>
      <c r="W263" s="15"/>
      <c r="X263" s="15"/>
      <c r="Y263" s="15"/>
      <c r="Z263" s="15"/>
    </row>
    <row r="264" spans="1:26" ht="13.5" customHeight="1" x14ac:dyDescent="0.25">
      <c r="A264" s="44"/>
      <c r="B264" s="44"/>
      <c r="C264" s="44"/>
      <c r="D264" s="45"/>
      <c r="E264" s="46"/>
      <c r="F264" s="15"/>
      <c r="G264" s="15"/>
      <c r="H264" s="44"/>
      <c r="J264" s="46"/>
      <c r="K264" s="52"/>
      <c r="L264" s="15"/>
      <c r="M264" s="15"/>
      <c r="N264" s="15"/>
      <c r="O264" s="15"/>
      <c r="P264" s="15"/>
      <c r="Q264" s="15"/>
      <c r="R264" s="15"/>
      <c r="S264" s="15"/>
      <c r="T264" s="15"/>
      <c r="U264" s="15"/>
      <c r="V264" s="15"/>
      <c r="W264" s="15"/>
      <c r="X264" s="15"/>
      <c r="Y264" s="15"/>
      <c r="Z264" s="15"/>
    </row>
    <row r="265" spans="1:26" ht="13.5" customHeight="1" x14ac:dyDescent="0.25">
      <c r="A265" s="44"/>
      <c r="B265" s="44"/>
      <c r="C265" s="44"/>
      <c r="D265" s="45"/>
      <c r="E265" s="46"/>
      <c r="F265" s="15"/>
      <c r="G265" s="15"/>
      <c r="H265" s="44"/>
      <c r="J265" s="46"/>
      <c r="K265" s="52"/>
      <c r="L265" s="15"/>
      <c r="M265" s="15"/>
      <c r="N265" s="15"/>
      <c r="O265" s="15"/>
      <c r="P265" s="15"/>
      <c r="Q265" s="15"/>
      <c r="R265" s="15"/>
      <c r="S265" s="15"/>
      <c r="T265" s="15"/>
      <c r="U265" s="15"/>
      <c r="V265" s="15"/>
      <c r="W265" s="15"/>
      <c r="X265" s="15"/>
      <c r="Y265" s="15"/>
      <c r="Z265" s="15"/>
    </row>
    <row r="266" spans="1:26" ht="13.5" customHeight="1" x14ac:dyDescent="0.25">
      <c r="A266" s="44"/>
      <c r="B266" s="44"/>
      <c r="C266" s="44"/>
      <c r="D266" s="45"/>
      <c r="E266" s="46"/>
      <c r="F266" s="15"/>
      <c r="G266" s="15"/>
      <c r="H266" s="44"/>
      <c r="J266" s="46"/>
      <c r="K266" s="52"/>
      <c r="L266" s="15"/>
      <c r="M266" s="15"/>
      <c r="N266" s="15"/>
      <c r="O266" s="15"/>
      <c r="P266" s="15"/>
      <c r="Q266" s="15"/>
      <c r="R266" s="15"/>
      <c r="S266" s="15"/>
      <c r="T266" s="15"/>
      <c r="U266" s="15"/>
      <c r="V266" s="15"/>
      <c r="W266" s="15"/>
      <c r="X266" s="15"/>
      <c r="Y266" s="15"/>
      <c r="Z266" s="15"/>
    </row>
    <row r="267" spans="1:26" ht="13.5" customHeight="1" x14ac:dyDescent="0.25">
      <c r="A267" s="44"/>
      <c r="B267" s="44"/>
      <c r="C267" s="44"/>
      <c r="D267" s="45"/>
      <c r="E267" s="46"/>
      <c r="F267" s="15"/>
      <c r="G267" s="15"/>
      <c r="H267" s="44"/>
      <c r="J267" s="46"/>
      <c r="K267" s="52"/>
      <c r="L267" s="15"/>
      <c r="M267" s="15"/>
      <c r="N267" s="15"/>
      <c r="O267" s="15"/>
      <c r="P267" s="15"/>
      <c r="Q267" s="15"/>
      <c r="R267" s="15"/>
      <c r="S267" s="15"/>
      <c r="T267" s="15"/>
      <c r="U267" s="15"/>
      <c r="V267" s="15"/>
      <c r="W267" s="15"/>
      <c r="X267" s="15"/>
      <c r="Y267" s="15"/>
      <c r="Z267" s="15"/>
    </row>
    <row r="268" spans="1:26" ht="13.5" customHeight="1" x14ac:dyDescent="0.25">
      <c r="A268" s="44"/>
      <c r="B268" s="44"/>
      <c r="C268" s="44"/>
      <c r="D268" s="45"/>
      <c r="E268" s="46"/>
      <c r="F268" s="15"/>
      <c r="G268" s="15"/>
      <c r="H268" s="44"/>
      <c r="J268" s="46"/>
      <c r="K268" s="52"/>
      <c r="L268" s="15"/>
      <c r="M268" s="15"/>
      <c r="N268" s="15"/>
      <c r="O268" s="15"/>
      <c r="P268" s="15"/>
      <c r="Q268" s="15"/>
      <c r="R268" s="15"/>
      <c r="S268" s="15"/>
      <c r="T268" s="15"/>
      <c r="U268" s="15"/>
      <c r="V268" s="15"/>
      <c r="W268" s="15"/>
      <c r="X268" s="15"/>
      <c r="Y268" s="15"/>
      <c r="Z268" s="15"/>
    </row>
    <row r="269" spans="1:26" ht="13.5" customHeight="1" x14ac:dyDescent="0.25">
      <c r="A269" s="44"/>
      <c r="B269" s="44"/>
      <c r="C269" s="44"/>
      <c r="D269" s="45"/>
      <c r="E269" s="46"/>
      <c r="F269" s="15"/>
      <c r="G269" s="15"/>
      <c r="H269" s="44"/>
      <c r="J269" s="46"/>
      <c r="K269" s="52"/>
      <c r="L269" s="15"/>
      <c r="M269" s="15"/>
      <c r="N269" s="15"/>
      <c r="O269" s="15"/>
      <c r="P269" s="15"/>
      <c r="Q269" s="15"/>
      <c r="R269" s="15"/>
      <c r="S269" s="15"/>
      <c r="T269" s="15"/>
      <c r="U269" s="15"/>
      <c r="V269" s="15"/>
      <c r="W269" s="15"/>
      <c r="X269" s="15"/>
      <c r="Y269" s="15"/>
      <c r="Z269" s="15"/>
    </row>
    <row r="270" spans="1:26" ht="13.5" customHeight="1" x14ac:dyDescent="0.25">
      <c r="A270" s="44"/>
      <c r="B270" s="44"/>
      <c r="C270" s="44"/>
      <c r="D270" s="45"/>
      <c r="E270" s="46"/>
      <c r="F270" s="15"/>
      <c r="G270" s="15"/>
      <c r="H270" s="44"/>
      <c r="J270" s="46"/>
      <c r="K270" s="52"/>
      <c r="L270" s="15"/>
      <c r="M270" s="15"/>
      <c r="N270" s="15"/>
      <c r="O270" s="15"/>
      <c r="P270" s="15"/>
      <c r="Q270" s="15"/>
      <c r="R270" s="15"/>
      <c r="S270" s="15"/>
      <c r="T270" s="15"/>
      <c r="U270" s="15"/>
      <c r="V270" s="15"/>
      <c r="W270" s="15"/>
      <c r="X270" s="15"/>
      <c r="Y270" s="15"/>
      <c r="Z270" s="15"/>
    </row>
    <row r="271" spans="1:26" ht="13.5" customHeight="1" x14ac:dyDescent="0.25">
      <c r="A271" s="44"/>
      <c r="B271" s="44"/>
      <c r="C271" s="44"/>
      <c r="D271" s="45"/>
      <c r="E271" s="46"/>
      <c r="F271" s="15"/>
      <c r="G271" s="15"/>
      <c r="H271" s="44"/>
      <c r="J271" s="46"/>
      <c r="K271" s="52"/>
      <c r="L271" s="15"/>
      <c r="M271" s="15"/>
      <c r="N271" s="15"/>
      <c r="O271" s="15"/>
      <c r="P271" s="15"/>
      <c r="Q271" s="15"/>
      <c r="R271" s="15"/>
      <c r="S271" s="15"/>
      <c r="T271" s="15"/>
      <c r="U271" s="15"/>
      <c r="V271" s="15"/>
      <c r="W271" s="15"/>
      <c r="X271" s="15"/>
      <c r="Y271" s="15"/>
      <c r="Z271" s="15"/>
    </row>
    <row r="272" spans="1:26" ht="13.5" customHeight="1" x14ac:dyDescent="0.25">
      <c r="A272" s="44"/>
      <c r="B272" s="44"/>
      <c r="C272" s="44"/>
      <c r="D272" s="45"/>
      <c r="E272" s="46"/>
      <c r="F272" s="15"/>
      <c r="G272" s="15"/>
      <c r="H272" s="44"/>
      <c r="J272" s="46"/>
      <c r="K272" s="52"/>
      <c r="L272" s="15"/>
      <c r="M272" s="15"/>
      <c r="N272" s="15"/>
      <c r="O272" s="15"/>
      <c r="P272" s="15"/>
      <c r="Q272" s="15"/>
      <c r="R272" s="15"/>
      <c r="S272" s="15"/>
      <c r="T272" s="15"/>
      <c r="U272" s="15"/>
      <c r="V272" s="15"/>
      <c r="W272" s="15"/>
      <c r="X272" s="15"/>
      <c r="Y272" s="15"/>
      <c r="Z272" s="15"/>
    </row>
    <row r="273" spans="1:26" ht="13.5" customHeight="1" x14ac:dyDescent="0.25">
      <c r="A273" s="44"/>
      <c r="B273" s="44"/>
      <c r="C273" s="44"/>
      <c r="D273" s="45"/>
      <c r="E273" s="46"/>
      <c r="F273" s="15"/>
      <c r="G273" s="15"/>
      <c r="H273" s="44"/>
      <c r="J273" s="46"/>
      <c r="K273" s="52"/>
      <c r="L273" s="15"/>
      <c r="M273" s="15"/>
      <c r="N273" s="15"/>
      <c r="O273" s="15"/>
      <c r="P273" s="15"/>
      <c r="Q273" s="15"/>
      <c r="R273" s="15"/>
      <c r="S273" s="15"/>
      <c r="T273" s="15"/>
      <c r="U273" s="15"/>
      <c r="V273" s="15"/>
      <c r="W273" s="15"/>
      <c r="X273" s="15"/>
      <c r="Y273" s="15"/>
      <c r="Z273" s="15"/>
    </row>
    <row r="274" spans="1:26" ht="13.5" customHeight="1" x14ac:dyDescent="0.25">
      <c r="A274" s="44"/>
      <c r="B274" s="44"/>
      <c r="C274" s="44"/>
      <c r="D274" s="45"/>
      <c r="E274" s="46"/>
      <c r="F274" s="15"/>
      <c r="G274" s="15"/>
      <c r="H274" s="44"/>
      <c r="J274" s="46"/>
      <c r="K274" s="52"/>
      <c r="L274" s="15"/>
      <c r="M274" s="15"/>
      <c r="N274" s="15"/>
      <c r="O274" s="15"/>
      <c r="P274" s="15"/>
      <c r="Q274" s="15"/>
      <c r="R274" s="15"/>
      <c r="S274" s="15"/>
      <c r="T274" s="15"/>
      <c r="U274" s="15"/>
      <c r="V274" s="15"/>
      <c r="W274" s="15"/>
      <c r="X274" s="15"/>
      <c r="Y274" s="15"/>
      <c r="Z274" s="15"/>
    </row>
    <row r="275" spans="1:26" ht="13.5" customHeight="1" x14ac:dyDescent="0.25">
      <c r="A275" s="44"/>
      <c r="B275" s="44"/>
      <c r="C275" s="44"/>
      <c r="D275" s="45"/>
      <c r="E275" s="46"/>
      <c r="F275" s="15"/>
      <c r="G275" s="15"/>
      <c r="H275" s="44"/>
      <c r="J275" s="46"/>
      <c r="K275" s="52"/>
      <c r="L275" s="15"/>
      <c r="M275" s="15"/>
      <c r="N275" s="15"/>
      <c r="O275" s="15"/>
      <c r="P275" s="15"/>
      <c r="Q275" s="15"/>
      <c r="R275" s="15"/>
      <c r="S275" s="15"/>
      <c r="T275" s="15"/>
      <c r="U275" s="15"/>
      <c r="V275" s="15"/>
      <c r="W275" s="15"/>
      <c r="X275" s="15"/>
      <c r="Y275" s="15"/>
      <c r="Z275" s="15"/>
    </row>
    <row r="276" spans="1:26" ht="13.5" customHeight="1" x14ac:dyDescent="0.25">
      <c r="A276" s="44"/>
      <c r="B276" s="44"/>
      <c r="C276" s="44"/>
      <c r="D276" s="45"/>
      <c r="E276" s="46"/>
      <c r="F276" s="15"/>
      <c r="G276" s="15"/>
      <c r="H276" s="44"/>
      <c r="J276" s="46"/>
      <c r="K276" s="52"/>
      <c r="L276" s="15"/>
      <c r="M276" s="15"/>
      <c r="N276" s="15"/>
      <c r="O276" s="15"/>
      <c r="P276" s="15"/>
      <c r="Q276" s="15"/>
      <c r="R276" s="15"/>
      <c r="S276" s="15"/>
      <c r="T276" s="15"/>
      <c r="U276" s="15"/>
      <c r="V276" s="15"/>
      <c r="W276" s="15"/>
      <c r="X276" s="15"/>
      <c r="Y276" s="15"/>
      <c r="Z276" s="15"/>
    </row>
    <row r="277" spans="1:26" ht="13.5" customHeight="1" x14ac:dyDescent="0.25">
      <c r="A277" s="44"/>
      <c r="B277" s="44"/>
      <c r="C277" s="44"/>
      <c r="D277" s="45"/>
      <c r="E277" s="46"/>
      <c r="F277" s="15"/>
      <c r="G277" s="15"/>
      <c r="H277" s="44"/>
      <c r="J277" s="46"/>
      <c r="K277" s="52"/>
      <c r="L277" s="15"/>
      <c r="M277" s="15"/>
      <c r="N277" s="15"/>
      <c r="O277" s="15"/>
      <c r="P277" s="15"/>
      <c r="Q277" s="15"/>
      <c r="R277" s="15"/>
      <c r="S277" s="15"/>
      <c r="T277" s="15"/>
      <c r="U277" s="15"/>
      <c r="V277" s="15"/>
      <c r="W277" s="15"/>
      <c r="X277" s="15"/>
      <c r="Y277" s="15"/>
      <c r="Z277" s="15"/>
    </row>
    <row r="278" spans="1:26" ht="13.5" customHeight="1" x14ac:dyDescent="0.25">
      <c r="A278" s="44"/>
      <c r="B278" s="44"/>
      <c r="C278" s="44"/>
      <c r="D278" s="45"/>
      <c r="E278" s="46"/>
      <c r="F278" s="15"/>
      <c r="G278" s="15"/>
      <c r="H278" s="44"/>
      <c r="J278" s="46"/>
      <c r="K278" s="52"/>
      <c r="L278" s="15"/>
      <c r="M278" s="15"/>
      <c r="N278" s="15"/>
      <c r="O278" s="15"/>
      <c r="P278" s="15"/>
      <c r="Q278" s="15"/>
      <c r="R278" s="15"/>
      <c r="S278" s="15"/>
      <c r="T278" s="15"/>
      <c r="U278" s="15"/>
      <c r="V278" s="15"/>
      <c r="W278" s="15"/>
      <c r="X278" s="15"/>
      <c r="Y278" s="15"/>
      <c r="Z278" s="15"/>
    </row>
    <row r="279" spans="1:26" ht="13.5" customHeight="1" x14ac:dyDescent="0.25">
      <c r="A279" s="44"/>
      <c r="B279" s="44"/>
      <c r="C279" s="44"/>
      <c r="D279" s="45"/>
      <c r="E279" s="46"/>
      <c r="F279" s="15"/>
      <c r="G279" s="15"/>
      <c r="H279" s="44"/>
      <c r="J279" s="46"/>
      <c r="K279" s="52"/>
      <c r="L279" s="15"/>
      <c r="M279" s="15"/>
      <c r="N279" s="15"/>
      <c r="O279" s="15"/>
      <c r="P279" s="15"/>
      <c r="Q279" s="15"/>
      <c r="R279" s="15"/>
      <c r="S279" s="15"/>
      <c r="T279" s="15"/>
      <c r="U279" s="15"/>
      <c r="V279" s="15"/>
      <c r="W279" s="15"/>
      <c r="X279" s="15"/>
      <c r="Y279" s="15"/>
      <c r="Z279" s="15"/>
    </row>
    <row r="280" spans="1:26" ht="13.5" customHeight="1" x14ac:dyDescent="0.25">
      <c r="A280" s="44"/>
      <c r="B280" s="44"/>
      <c r="C280" s="44"/>
      <c r="D280" s="45"/>
      <c r="E280" s="46"/>
      <c r="F280" s="15"/>
      <c r="G280" s="15"/>
      <c r="H280" s="44"/>
      <c r="J280" s="46"/>
      <c r="K280" s="52"/>
      <c r="L280" s="15"/>
      <c r="M280" s="15"/>
      <c r="N280" s="15"/>
      <c r="O280" s="15"/>
      <c r="P280" s="15"/>
      <c r="Q280" s="15"/>
      <c r="R280" s="15"/>
      <c r="S280" s="15"/>
      <c r="T280" s="15"/>
      <c r="U280" s="15"/>
      <c r="V280" s="15"/>
      <c r="W280" s="15"/>
      <c r="X280" s="15"/>
      <c r="Y280" s="15"/>
      <c r="Z280" s="15"/>
    </row>
    <row r="281" spans="1:26" ht="13.5" customHeight="1" x14ac:dyDescent="0.25">
      <c r="A281" s="44"/>
      <c r="B281" s="44"/>
      <c r="C281" s="44"/>
      <c r="D281" s="45"/>
      <c r="E281" s="46"/>
      <c r="F281" s="15"/>
      <c r="G281" s="15"/>
      <c r="H281" s="44"/>
      <c r="J281" s="46"/>
      <c r="K281" s="52"/>
      <c r="L281" s="15"/>
      <c r="M281" s="15"/>
      <c r="N281" s="15"/>
      <c r="O281" s="15"/>
      <c r="P281" s="15"/>
      <c r="Q281" s="15"/>
      <c r="R281" s="15"/>
      <c r="S281" s="15"/>
      <c r="T281" s="15"/>
      <c r="U281" s="15"/>
      <c r="V281" s="15"/>
      <c r="W281" s="15"/>
      <c r="X281" s="15"/>
      <c r="Y281" s="15"/>
      <c r="Z281" s="15"/>
    </row>
    <row r="282" spans="1:26" ht="13.5" customHeight="1" x14ac:dyDescent="0.25">
      <c r="A282" s="44"/>
      <c r="B282" s="44"/>
      <c r="C282" s="44"/>
      <c r="D282" s="45"/>
      <c r="E282" s="46"/>
      <c r="F282" s="15"/>
      <c r="G282" s="15"/>
      <c r="H282" s="44"/>
      <c r="J282" s="46"/>
      <c r="K282" s="52"/>
      <c r="L282" s="15"/>
      <c r="M282" s="15"/>
      <c r="N282" s="15"/>
      <c r="O282" s="15"/>
      <c r="P282" s="15"/>
      <c r="Q282" s="15"/>
      <c r="R282" s="15"/>
      <c r="S282" s="15"/>
      <c r="T282" s="15"/>
      <c r="U282" s="15"/>
      <c r="V282" s="15"/>
      <c r="W282" s="15"/>
      <c r="X282" s="15"/>
      <c r="Y282" s="15"/>
      <c r="Z282" s="15"/>
    </row>
    <row r="283" spans="1:26" ht="13.5" customHeight="1" x14ac:dyDescent="0.25">
      <c r="A283" s="44"/>
      <c r="B283" s="44"/>
      <c r="C283" s="44"/>
      <c r="D283" s="45"/>
      <c r="E283" s="46"/>
      <c r="F283" s="15"/>
      <c r="G283" s="15"/>
      <c r="H283" s="44"/>
      <c r="J283" s="46"/>
      <c r="K283" s="52"/>
      <c r="L283" s="15"/>
      <c r="M283" s="15"/>
      <c r="N283" s="15"/>
      <c r="O283" s="15"/>
      <c r="P283" s="15"/>
      <c r="Q283" s="15"/>
      <c r="R283" s="15"/>
      <c r="S283" s="15"/>
      <c r="T283" s="15"/>
      <c r="U283" s="15"/>
      <c r="V283" s="15"/>
      <c r="W283" s="15"/>
      <c r="X283" s="15"/>
      <c r="Y283" s="15"/>
      <c r="Z283" s="15"/>
    </row>
    <row r="284" spans="1:26" ht="13.5" customHeight="1" x14ac:dyDescent="0.25">
      <c r="A284" s="44"/>
      <c r="B284" s="44"/>
      <c r="C284" s="44"/>
      <c r="D284" s="45"/>
      <c r="E284" s="46"/>
      <c r="F284" s="15"/>
      <c r="G284" s="15"/>
      <c r="H284" s="44"/>
      <c r="J284" s="46"/>
      <c r="K284" s="52"/>
      <c r="L284" s="15"/>
      <c r="M284" s="15"/>
      <c r="N284" s="15"/>
      <c r="O284" s="15"/>
      <c r="P284" s="15"/>
      <c r="Q284" s="15"/>
      <c r="R284" s="15"/>
      <c r="S284" s="15"/>
      <c r="T284" s="15"/>
      <c r="U284" s="15"/>
      <c r="V284" s="15"/>
      <c r="W284" s="15"/>
      <c r="X284" s="15"/>
      <c r="Y284" s="15"/>
      <c r="Z284" s="15"/>
    </row>
    <row r="285" spans="1:26" ht="13.5" customHeight="1" x14ac:dyDescent="0.25">
      <c r="A285" s="44"/>
      <c r="B285" s="44"/>
      <c r="C285" s="44"/>
      <c r="D285" s="45"/>
      <c r="E285" s="46"/>
      <c r="F285" s="15"/>
      <c r="G285" s="15"/>
      <c r="H285" s="44"/>
      <c r="J285" s="46"/>
      <c r="K285" s="52"/>
      <c r="L285" s="15"/>
      <c r="M285" s="15"/>
      <c r="N285" s="15"/>
      <c r="O285" s="15"/>
      <c r="P285" s="15"/>
      <c r="Q285" s="15"/>
      <c r="R285" s="15"/>
      <c r="S285" s="15"/>
      <c r="T285" s="15"/>
      <c r="U285" s="15"/>
      <c r="V285" s="15"/>
      <c r="W285" s="15"/>
      <c r="X285" s="15"/>
      <c r="Y285" s="15"/>
      <c r="Z285" s="15"/>
    </row>
    <row r="286" spans="1:26" ht="13.5" customHeight="1" x14ac:dyDescent="0.25">
      <c r="A286" s="44"/>
      <c r="B286" s="44"/>
      <c r="C286" s="44"/>
      <c r="D286" s="45"/>
      <c r="E286" s="46"/>
      <c r="F286" s="15"/>
      <c r="G286" s="15"/>
      <c r="H286" s="44"/>
      <c r="J286" s="46"/>
      <c r="K286" s="52"/>
      <c r="L286" s="15"/>
      <c r="M286" s="15"/>
      <c r="N286" s="15"/>
      <c r="O286" s="15"/>
      <c r="P286" s="15"/>
      <c r="Q286" s="15"/>
      <c r="R286" s="15"/>
      <c r="S286" s="15"/>
      <c r="T286" s="15"/>
      <c r="U286" s="15"/>
      <c r="V286" s="15"/>
      <c r="W286" s="15"/>
      <c r="X286" s="15"/>
      <c r="Y286" s="15"/>
      <c r="Z286" s="15"/>
    </row>
    <row r="287" spans="1:26" ht="13.5" customHeight="1" x14ac:dyDescent="0.25">
      <c r="A287" s="44"/>
      <c r="B287" s="44"/>
      <c r="C287" s="44"/>
      <c r="D287" s="45"/>
      <c r="E287" s="46"/>
      <c r="F287" s="15"/>
      <c r="G287" s="15"/>
      <c r="H287" s="44"/>
      <c r="J287" s="46"/>
      <c r="K287" s="52"/>
      <c r="L287" s="15"/>
      <c r="M287" s="15"/>
      <c r="N287" s="15"/>
      <c r="O287" s="15"/>
      <c r="P287" s="15"/>
      <c r="Q287" s="15"/>
      <c r="R287" s="15"/>
      <c r="S287" s="15"/>
      <c r="T287" s="15"/>
      <c r="U287" s="15"/>
      <c r="V287" s="15"/>
      <c r="W287" s="15"/>
      <c r="X287" s="15"/>
      <c r="Y287" s="15"/>
      <c r="Z287" s="15"/>
    </row>
    <row r="288" spans="1:26" ht="13.5" customHeight="1" x14ac:dyDescent="0.25">
      <c r="A288" s="44"/>
      <c r="B288" s="44"/>
      <c r="C288" s="44"/>
      <c r="D288" s="45"/>
      <c r="E288" s="46"/>
      <c r="F288" s="15"/>
      <c r="G288" s="15"/>
      <c r="H288" s="44"/>
      <c r="J288" s="46"/>
      <c r="K288" s="52"/>
      <c r="L288" s="15"/>
      <c r="M288" s="15"/>
      <c r="N288" s="15"/>
      <c r="O288" s="15"/>
      <c r="P288" s="15"/>
      <c r="Q288" s="15"/>
      <c r="R288" s="15"/>
      <c r="S288" s="15"/>
      <c r="T288" s="15"/>
      <c r="U288" s="15"/>
      <c r="V288" s="15"/>
      <c r="W288" s="15"/>
      <c r="X288" s="15"/>
      <c r="Y288" s="15"/>
      <c r="Z288" s="15"/>
    </row>
    <row r="289" spans="1:26" ht="13.5" customHeight="1" x14ac:dyDescent="0.25">
      <c r="A289" s="44"/>
      <c r="B289" s="44"/>
      <c r="C289" s="44"/>
      <c r="D289" s="45"/>
      <c r="E289" s="46"/>
      <c r="F289" s="15"/>
      <c r="G289" s="15"/>
      <c r="H289" s="44"/>
      <c r="J289" s="46"/>
      <c r="K289" s="52"/>
      <c r="L289" s="15"/>
      <c r="M289" s="15"/>
      <c r="N289" s="15"/>
      <c r="O289" s="15"/>
      <c r="P289" s="15"/>
      <c r="Q289" s="15"/>
      <c r="R289" s="15"/>
      <c r="S289" s="15"/>
      <c r="T289" s="15"/>
      <c r="U289" s="15"/>
      <c r="V289" s="15"/>
      <c r="W289" s="15"/>
      <c r="X289" s="15"/>
      <c r="Y289" s="15"/>
      <c r="Z289" s="15"/>
    </row>
    <row r="290" spans="1:26" ht="13.5" customHeight="1" x14ac:dyDescent="0.25">
      <c r="A290" s="44"/>
      <c r="B290" s="44"/>
      <c r="C290" s="44"/>
      <c r="D290" s="45"/>
      <c r="E290" s="46"/>
      <c r="F290" s="15"/>
      <c r="G290" s="15"/>
      <c r="H290" s="44"/>
      <c r="J290" s="46"/>
      <c r="K290" s="52"/>
      <c r="L290" s="15"/>
      <c r="M290" s="15"/>
      <c r="N290" s="15"/>
      <c r="O290" s="15"/>
      <c r="P290" s="15"/>
      <c r="Q290" s="15"/>
      <c r="R290" s="15"/>
      <c r="S290" s="15"/>
      <c r="T290" s="15"/>
      <c r="U290" s="15"/>
      <c r="V290" s="15"/>
      <c r="W290" s="15"/>
      <c r="X290" s="15"/>
      <c r="Y290" s="15"/>
      <c r="Z290" s="15"/>
    </row>
    <row r="291" spans="1:26" ht="13.5" customHeight="1" x14ac:dyDescent="0.25">
      <c r="A291" s="44"/>
      <c r="B291" s="44"/>
      <c r="C291" s="44"/>
      <c r="D291" s="45"/>
      <c r="E291" s="46"/>
      <c r="F291" s="15"/>
      <c r="G291" s="15"/>
      <c r="H291" s="44"/>
      <c r="J291" s="46"/>
      <c r="K291" s="52"/>
      <c r="L291" s="15"/>
      <c r="M291" s="15"/>
      <c r="N291" s="15"/>
      <c r="O291" s="15"/>
      <c r="P291" s="15"/>
      <c r="Q291" s="15"/>
      <c r="R291" s="15"/>
      <c r="S291" s="15"/>
      <c r="T291" s="15"/>
      <c r="U291" s="15"/>
      <c r="V291" s="15"/>
      <c r="W291" s="15"/>
      <c r="X291" s="15"/>
      <c r="Y291" s="15"/>
      <c r="Z291" s="15"/>
    </row>
    <row r="292" spans="1:26" ht="13.5" customHeight="1" x14ac:dyDescent="0.25">
      <c r="A292" s="44"/>
      <c r="B292" s="44"/>
      <c r="C292" s="44"/>
      <c r="D292" s="45"/>
      <c r="E292" s="46"/>
      <c r="F292" s="15"/>
      <c r="G292" s="15"/>
      <c r="H292" s="44"/>
      <c r="J292" s="46"/>
      <c r="K292" s="52"/>
      <c r="L292" s="15"/>
      <c r="M292" s="15"/>
      <c r="N292" s="15"/>
      <c r="O292" s="15"/>
      <c r="P292" s="15"/>
      <c r="Q292" s="15"/>
      <c r="R292" s="15"/>
      <c r="S292" s="15"/>
      <c r="T292" s="15"/>
      <c r="U292" s="15"/>
      <c r="V292" s="15"/>
      <c r="W292" s="15"/>
      <c r="X292" s="15"/>
      <c r="Y292" s="15"/>
      <c r="Z292" s="15"/>
    </row>
    <row r="293" spans="1:26" ht="13.5" customHeight="1" x14ac:dyDescent="0.25">
      <c r="A293" s="44"/>
      <c r="B293" s="44"/>
      <c r="C293" s="44"/>
      <c r="D293" s="45"/>
      <c r="E293" s="46"/>
      <c r="F293" s="15"/>
      <c r="G293" s="15"/>
      <c r="H293" s="44"/>
      <c r="J293" s="46"/>
      <c r="K293" s="52"/>
      <c r="L293" s="15"/>
      <c r="M293" s="15"/>
      <c r="N293" s="15"/>
      <c r="O293" s="15"/>
      <c r="P293" s="15"/>
      <c r="Q293" s="15"/>
      <c r="R293" s="15"/>
      <c r="S293" s="15"/>
      <c r="T293" s="15"/>
      <c r="U293" s="15"/>
      <c r="V293" s="15"/>
      <c r="W293" s="15"/>
      <c r="X293" s="15"/>
      <c r="Y293" s="15"/>
      <c r="Z293" s="15"/>
    </row>
    <row r="294" spans="1:26" ht="13.5" customHeight="1" x14ac:dyDescent="0.25">
      <c r="A294" s="44"/>
      <c r="B294" s="44"/>
      <c r="C294" s="44"/>
      <c r="D294" s="45"/>
      <c r="E294" s="46"/>
      <c r="F294" s="15"/>
      <c r="G294" s="15"/>
      <c r="H294" s="44"/>
      <c r="J294" s="46"/>
      <c r="K294" s="52"/>
      <c r="L294" s="15"/>
      <c r="M294" s="15"/>
      <c r="N294" s="15"/>
      <c r="O294" s="15"/>
      <c r="P294" s="15"/>
      <c r="Q294" s="15"/>
      <c r="R294" s="15"/>
      <c r="S294" s="15"/>
      <c r="T294" s="15"/>
      <c r="U294" s="15"/>
      <c r="V294" s="15"/>
      <c r="W294" s="15"/>
      <c r="X294" s="15"/>
      <c r="Y294" s="15"/>
      <c r="Z294" s="15"/>
    </row>
    <row r="295" spans="1:26" ht="13.5" customHeight="1" x14ac:dyDescent="0.25">
      <c r="A295" s="44"/>
      <c r="B295" s="44"/>
      <c r="C295" s="44"/>
      <c r="D295" s="45"/>
      <c r="E295" s="46"/>
      <c r="F295" s="15"/>
      <c r="G295" s="15"/>
      <c r="H295" s="44"/>
      <c r="J295" s="46"/>
      <c r="K295" s="52"/>
      <c r="L295" s="15"/>
      <c r="M295" s="15"/>
      <c r="N295" s="15"/>
      <c r="O295" s="15"/>
      <c r="P295" s="15"/>
      <c r="Q295" s="15"/>
      <c r="R295" s="15"/>
      <c r="S295" s="15"/>
      <c r="T295" s="15"/>
      <c r="U295" s="15"/>
      <c r="V295" s="15"/>
      <c r="W295" s="15"/>
      <c r="X295" s="15"/>
      <c r="Y295" s="15"/>
      <c r="Z295" s="15"/>
    </row>
    <row r="296" spans="1:26" ht="13.5" customHeight="1" x14ac:dyDescent="0.25">
      <c r="A296" s="44"/>
      <c r="B296" s="44"/>
      <c r="C296" s="44"/>
      <c r="D296" s="45"/>
      <c r="E296" s="46"/>
      <c r="F296" s="15"/>
      <c r="G296" s="15"/>
      <c r="H296" s="44"/>
      <c r="J296" s="46"/>
      <c r="K296" s="52"/>
      <c r="L296" s="15"/>
      <c r="M296" s="15"/>
      <c r="N296" s="15"/>
      <c r="O296" s="15"/>
      <c r="P296" s="15"/>
      <c r="Q296" s="15"/>
      <c r="R296" s="15"/>
      <c r="S296" s="15"/>
      <c r="T296" s="15"/>
      <c r="U296" s="15"/>
      <c r="V296" s="15"/>
      <c r="W296" s="15"/>
      <c r="X296" s="15"/>
      <c r="Y296" s="15"/>
      <c r="Z296" s="15"/>
    </row>
    <row r="297" spans="1:26" ht="13.5" customHeight="1" x14ac:dyDescent="0.25">
      <c r="A297" s="44"/>
      <c r="B297" s="44"/>
      <c r="C297" s="44"/>
      <c r="D297" s="45"/>
      <c r="E297" s="46"/>
      <c r="F297" s="15"/>
      <c r="G297" s="15"/>
      <c r="H297" s="44"/>
      <c r="J297" s="46"/>
      <c r="K297" s="52"/>
      <c r="L297" s="15"/>
      <c r="M297" s="15"/>
      <c r="N297" s="15"/>
      <c r="O297" s="15"/>
      <c r="P297" s="15"/>
      <c r="Q297" s="15"/>
      <c r="R297" s="15"/>
      <c r="S297" s="15"/>
      <c r="T297" s="15"/>
      <c r="U297" s="15"/>
      <c r="V297" s="15"/>
      <c r="W297" s="15"/>
      <c r="X297" s="15"/>
      <c r="Y297" s="15"/>
      <c r="Z297" s="15"/>
    </row>
    <row r="298" spans="1:26" ht="13.5" customHeight="1" x14ac:dyDescent="0.25">
      <c r="A298" s="44"/>
      <c r="B298" s="44"/>
      <c r="C298" s="44"/>
      <c r="D298" s="45"/>
      <c r="E298" s="46"/>
      <c r="F298" s="15"/>
      <c r="G298" s="15"/>
      <c r="H298" s="44"/>
      <c r="J298" s="46"/>
      <c r="K298" s="52"/>
      <c r="L298" s="15"/>
      <c r="M298" s="15"/>
      <c r="N298" s="15"/>
      <c r="O298" s="15"/>
      <c r="P298" s="15"/>
      <c r="Q298" s="15"/>
      <c r="R298" s="15"/>
      <c r="S298" s="15"/>
      <c r="T298" s="15"/>
      <c r="U298" s="15"/>
      <c r="V298" s="15"/>
      <c r="W298" s="15"/>
      <c r="X298" s="15"/>
      <c r="Y298" s="15"/>
      <c r="Z298" s="15"/>
    </row>
    <row r="299" spans="1:26" ht="13.5" customHeight="1" x14ac:dyDescent="0.25">
      <c r="A299" s="44"/>
      <c r="B299" s="44"/>
      <c r="C299" s="44"/>
      <c r="D299" s="45"/>
      <c r="E299" s="46"/>
      <c r="F299" s="15"/>
      <c r="G299" s="15"/>
      <c r="H299" s="44"/>
      <c r="J299" s="46"/>
      <c r="K299" s="52"/>
      <c r="L299" s="15"/>
      <c r="M299" s="15"/>
      <c r="N299" s="15"/>
      <c r="O299" s="15"/>
      <c r="P299" s="15"/>
      <c r="Q299" s="15"/>
      <c r="R299" s="15"/>
      <c r="S299" s="15"/>
      <c r="T299" s="15"/>
      <c r="U299" s="15"/>
      <c r="V299" s="15"/>
      <c r="W299" s="15"/>
      <c r="X299" s="15"/>
      <c r="Y299" s="15"/>
      <c r="Z299" s="15"/>
    </row>
    <row r="300" spans="1:26" ht="13.5" customHeight="1" x14ac:dyDescent="0.25">
      <c r="A300" s="44"/>
      <c r="B300" s="44"/>
      <c r="C300" s="44"/>
      <c r="D300" s="45"/>
      <c r="E300" s="46"/>
      <c r="F300" s="15"/>
      <c r="G300" s="15"/>
      <c r="H300" s="44"/>
      <c r="J300" s="46"/>
      <c r="K300" s="52"/>
      <c r="L300" s="15"/>
      <c r="M300" s="15"/>
      <c r="N300" s="15"/>
      <c r="O300" s="15"/>
      <c r="P300" s="15"/>
      <c r="Q300" s="15"/>
      <c r="R300" s="15"/>
      <c r="S300" s="15"/>
      <c r="T300" s="15"/>
      <c r="U300" s="15"/>
      <c r="V300" s="15"/>
      <c r="W300" s="15"/>
      <c r="X300" s="15"/>
      <c r="Y300" s="15"/>
      <c r="Z300" s="15"/>
    </row>
    <row r="301" spans="1:26" ht="13.5" customHeight="1" x14ac:dyDescent="0.25">
      <c r="A301" s="44"/>
      <c r="B301" s="44"/>
      <c r="C301" s="44"/>
      <c r="D301" s="45"/>
      <c r="E301" s="46"/>
      <c r="F301" s="15"/>
      <c r="G301" s="15"/>
      <c r="H301" s="44"/>
      <c r="J301" s="46"/>
      <c r="K301" s="52"/>
      <c r="L301" s="15"/>
      <c r="M301" s="15"/>
      <c r="N301" s="15"/>
      <c r="O301" s="15"/>
      <c r="P301" s="15"/>
      <c r="Q301" s="15"/>
      <c r="R301" s="15"/>
      <c r="S301" s="15"/>
      <c r="T301" s="15"/>
      <c r="U301" s="15"/>
      <c r="V301" s="15"/>
      <c r="W301" s="15"/>
      <c r="X301" s="15"/>
      <c r="Y301" s="15"/>
      <c r="Z301" s="15"/>
    </row>
    <row r="302" spans="1:26" ht="13.5" customHeight="1" x14ac:dyDescent="0.25">
      <c r="A302" s="44"/>
      <c r="B302" s="44"/>
      <c r="C302" s="44"/>
      <c r="D302" s="45"/>
      <c r="E302" s="46"/>
      <c r="F302" s="15"/>
      <c r="G302" s="15"/>
      <c r="H302" s="44"/>
      <c r="J302" s="46"/>
      <c r="K302" s="52"/>
      <c r="L302" s="15"/>
      <c r="M302" s="15"/>
      <c r="N302" s="15"/>
      <c r="O302" s="15"/>
      <c r="P302" s="15"/>
      <c r="Q302" s="15"/>
      <c r="R302" s="15"/>
      <c r="S302" s="15"/>
      <c r="T302" s="15"/>
      <c r="U302" s="15"/>
      <c r="V302" s="15"/>
      <c r="W302" s="15"/>
      <c r="X302" s="15"/>
      <c r="Y302" s="15"/>
      <c r="Z302" s="15"/>
    </row>
    <row r="303" spans="1:26" ht="13.5" customHeight="1" x14ac:dyDescent="0.25">
      <c r="A303" s="44"/>
      <c r="B303" s="44"/>
      <c r="C303" s="44"/>
      <c r="D303" s="45"/>
      <c r="E303" s="46"/>
      <c r="F303" s="15"/>
      <c r="G303" s="15"/>
      <c r="H303" s="44"/>
      <c r="J303" s="46"/>
      <c r="K303" s="52"/>
      <c r="L303" s="15"/>
      <c r="M303" s="15"/>
      <c r="N303" s="15"/>
      <c r="O303" s="15"/>
      <c r="P303" s="15"/>
      <c r="Q303" s="15"/>
      <c r="R303" s="15"/>
      <c r="S303" s="15"/>
      <c r="T303" s="15"/>
      <c r="U303" s="15"/>
      <c r="V303" s="15"/>
      <c r="W303" s="15"/>
      <c r="X303" s="15"/>
      <c r="Y303" s="15"/>
      <c r="Z303" s="15"/>
    </row>
    <row r="304" spans="1:26" ht="13.5" customHeight="1" x14ac:dyDescent="0.25">
      <c r="A304" s="44"/>
      <c r="B304" s="44"/>
      <c r="C304" s="44"/>
      <c r="D304" s="45"/>
      <c r="E304" s="46"/>
      <c r="F304" s="15"/>
      <c r="G304" s="15"/>
      <c r="H304" s="44"/>
      <c r="J304" s="46"/>
      <c r="K304" s="52"/>
      <c r="L304" s="15"/>
      <c r="M304" s="15"/>
      <c r="N304" s="15"/>
      <c r="O304" s="15"/>
      <c r="P304" s="15"/>
      <c r="Q304" s="15"/>
      <c r="R304" s="15"/>
      <c r="S304" s="15"/>
      <c r="T304" s="15"/>
      <c r="U304" s="15"/>
      <c r="V304" s="15"/>
      <c r="W304" s="15"/>
      <c r="X304" s="15"/>
      <c r="Y304" s="15"/>
      <c r="Z304" s="15"/>
    </row>
    <row r="305" spans="1:26" ht="13.5" customHeight="1" x14ac:dyDescent="0.25">
      <c r="A305" s="44"/>
      <c r="B305" s="44"/>
      <c r="C305" s="44"/>
      <c r="D305" s="45"/>
      <c r="E305" s="46"/>
      <c r="F305" s="15"/>
      <c r="G305" s="15"/>
      <c r="H305" s="44"/>
      <c r="J305" s="46"/>
      <c r="K305" s="52"/>
      <c r="L305" s="15"/>
      <c r="M305" s="15"/>
      <c r="N305" s="15"/>
      <c r="O305" s="15"/>
      <c r="P305" s="15"/>
      <c r="Q305" s="15"/>
      <c r="R305" s="15"/>
      <c r="S305" s="15"/>
      <c r="T305" s="15"/>
      <c r="U305" s="15"/>
      <c r="V305" s="15"/>
      <c r="W305" s="15"/>
      <c r="X305" s="15"/>
      <c r="Y305" s="15"/>
      <c r="Z305" s="15"/>
    </row>
    <row r="306" spans="1:26" ht="13.5" customHeight="1" x14ac:dyDescent="0.25">
      <c r="A306" s="44"/>
      <c r="B306" s="44"/>
      <c r="C306" s="44"/>
      <c r="D306" s="45"/>
      <c r="E306" s="46"/>
      <c r="F306" s="15"/>
      <c r="G306" s="15"/>
      <c r="H306" s="44"/>
      <c r="J306" s="46"/>
      <c r="K306" s="52"/>
      <c r="L306" s="15"/>
      <c r="M306" s="15"/>
      <c r="N306" s="15"/>
      <c r="O306" s="15"/>
      <c r="P306" s="15"/>
      <c r="Q306" s="15"/>
      <c r="R306" s="15"/>
      <c r="S306" s="15"/>
      <c r="T306" s="15"/>
      <c r="U306" s="15"/>
      <c r="V306" s="15"/>
      <c r="W306" s="15"/>
      <c r="X306" s="15"/>
      <c r="Y306" s="15"/>
      <c r="Z306" s="15"/>
    </row>
    <row r="307" spans="1:26" ht="13.5" customHeight="1" x14ac:dyDescent="0.25">
      <c r="A307" s="44"/>
      <c r="B307" s="44"/>
      <c r="C307" s="44"/>
      <c r="D307" s="45"/>
      <c r="E307" s="46"/>
      <c r="F307" s="15"/>
      <c r="G307" s="15"/>
      <c r="H307" s="44"/>
      <c r="J307" s="46"/>
      <c r="K307" s="52"/>
      <c r="L307" s="15"/>
      <c r="M307" s="15"/>
      <c r="N307" s="15"/>
      <c r="O307" s="15"/>
      <c r="P307" s="15"/>
      <c r="Q307" s="15"/>
      <c r="R307" s="15"/>
      <c r="S307" s="15"/>
      <c r="T307" s="15"/>
      <c r="U307" s="15"/>
      <c r="V307" s="15"/>
      <c r="W307" s="15"/>
      <c r="X307" s="15"/>
      <c r="Y307" s="15"/>
      <c r="Z307" s="15"/>
    </row>
    <row r="308" spans="1:26" ht="13.5" customHeight="1" x14ac:dyDescent="0.25">
      <c r="A308" s="44"/>
      <c r="B308" s="44"/>
      <c r="C308" s="44"/>
      <c r="D308" s="45"/>
      <c r="E308" s="46"/>
      <c r="F308" s="15"/>
      <c r="G308" s="15"/>
      <c r="H308" s="44"/>
      <c r="J308" s="46"/>
      <c r="K308" s="52"/>
      <c r="L308" s="15"/>
      <c r="M308" s="15"/>
      <c r="N308" s="15"/>
      <c r="O308" s="15"/>
      <c r="P308" s="15"/>
      <c r="Q308" s="15"/>
      <c r="R308" s="15"/>
      <c r="S308" s="15"/>
      <c r="T308" s="15"/>
      <c r="U308" s="15"/>
      <c r="V308" s="15"/>
      <c r="W308" s="15"/>
      <c r="X308" s="15"/>
      <c r="Y308" s="15"/>
      <c r="Z308" s="15"/>
    </row>
    <row r="309" spans="1:26" ht="13.5" customHeight="1" x14ac:dyDescent="0.25">
      <c r="A309" s="44"/>
      <c r="B309" s="44"/>
      <c r="C309" s="44"/>
      <c r="D309" s="45"/>
      <c r="E309" s="46"/>
      <c r="F309" s="15"/>
      <c r="G309" s="15"/>
      <c r="H309" s="44"/>
      <c r="J309" s="46"/>
      <c r="K309" s="52"/>
      <c r="L309" s="15"/>
      <c r="M309" s="15"/>
      <c r="N309" s="15"/>
      <c r="O309" s="15"/>
      <c r="P309" s="15"/>
      <c r="Q309" s="15"/>
      <c r="R309" s="15"/>
      <c r="S309" s="15"/>
      <c r="T309" s="15"/>
      <c r="U309" s="15"/>
      <c r="V309" s="15"/>
      <c r="W309" s="15"/>
      <c r="X309" s="15"/>
      <c r="Y309" s="15"/>
      <c r="Z309" s="15"/>
    </row>
    <row r="310" spans="1:26" ht="13.5" customHeight="1" x14ac:dyDescent="0.25">
      <c r="A310" s="44"/>
      <c r="B310" s="44"/>
      <c r="C310" s="44"/>
      <c r="D310" s="45"/>
      <c r="E310" s="46"/>
      <c r="F310" s="15"/>
      <c r="G310" s="15"/>
      <c r="H310" s="44"/>
      <c r="J310" s="46"/>
      <c r="K310" s="52"/>
      <c r="L310" s="15"/>
      <c r="M310" s="15"/>
      <c r="N310" s="15"/>
      <c r="O310" s="15"/>
      <c r="P310" s="15"/>
      <c r="Q310" s="15"/>
      <c r="R310" s="15"/>
      <c r="S310" s="15"/>
      <c r="T310" s="15"/>
      <c r="U310" s="15"/>
      <c r="V310" s="15"/>
      <c r="W310" s="15"/>
      <c r="X310" s="15"/>
      <c r="Y310" s="15"/>
      <c r="Z310" s="15"/>
    </row>
    <row r="311" spans="1:26" ht="13.5" customHeight="1" x14ac:dyDescent="0.25">
      <c r="A311" s="44"/>
      <c r="B311" s="44"/>
      <c r="C311" s="44"/>
      <c r="D311" s="45"/>
      <c r="E311" s="46"/>
      <c r="F311" s="15"/>
      <c r="G311" s="15"/>
      <c r="H311" s="44"/>
      <c r="J311" s="46"/>
      <c r="K311" s="52"/>
      <c r="L311" s="15"/>
      <c r="M311" s="15"/>
      <c r="N311" s="15"/>
      <c r="O311" s="15"/>
      <c r="P311" s="15"/>
      <c r="Q311" s="15"/>
      <c r="R311" s="15"/>
      <c r="S311" s="15"/>
      <c r="T311" s="15"/>
      <c r="U311" s="15"/>
      <c r="V311" s="15"/>
      <c r="W311" s="15"/>
      <c r="X311" s="15"/>
      <c r="Y311" s="15"/>
      <c r="Z311" s="15"/>
    </row>
    <row r="312" spans="1:26" ht="13.5" customHeight="1" x14ac:dyDescent="0.25">
      <c r="A312" s="44"/>
      <c r="B312" s="44"/>
      <c r="C312" s="44"/>
      <c r="D312" s="45"/>
      <c r="E312" s="46"/>
      <c r="F312" s="15"/>
      <c r="G312" s="15"/>
      <c r="H312" s="44"/>
      <c r="J312" s="46"/>
      <c r="K312" s="52"/>
      <c r="L312" s="15"/>
      <c r="M312" s="15"/>
      <c r="N312" s="15"/>
      <c r="O312" s="15"/>
      <c r="P312" s="15"/>
      <c r="Q312" s="15"/>
      <c r="R312" s="15"/>
      <c r="S312" s="15"/>
      <c r="T312" s="15"/>
      <c r="U312" s="15"/>
      <c r="V312" s="15"/>
      <c r="W312" s="15"/>
      <c r="X312" s="15"/>
      <c r="Y312" s="15"/>
      <c r="Z312" s="15"/>
    </row>
    <row r="313" spans="1:26" ht="13.5" customHeight="1" x14ac:dyDescent="0.25">
      <c r="A313" s="44"/>
      <c r="B313" s="44"/>
      <c r="C313" s="44"/>
      <c r="D313" s="45"/>
      <c r="E313" s="46"/>
      <c r="F313" s="15"/>
      <c r="G313" s="15"/>
      <c r="H313" s="44"/>
      <c r="J313" s="46"/>
      <c r="K313" s="52"/>
      <c r="L313" s="15"/>
      <c r="M313" s="15"/>
      <c r="N313" s="15"/>
      <c r="O313" s="15"/>
      <c r="P313" s="15"/>
      <c r="Q313" s="15"/>
      <c r="R313" s="15"/>
      <c r="S313" s="15"/>
      <c r="T313" s="15"/>
      <c r="U313" s="15"/>
      <c r="V313" s="15"/>
      <c r="W313" s="15"/>
      <c r="X313" s="15"/>
      <c r="Y313" s="15"/>
      <c r="Z313" s="15"/>
    </row>
    <row r="314" spans="1:26" ht="13.5" customHeight="1" x14ac:dyDescent="0.25">
      <c r="A314" s="44"/>
      <c r="B314" s="44"/>
      <c r="C314" s="44"/>
      <c r="D314" s="45"/>
      <c r="E314" s="46"/>
      <c r="F314" s="15"/>
      <c r="G314" s="15"/>
      <c r="H314" s="44"/>
      <c r="J314" s="46"/>
      <c r="K314" s="52"/>
      <c r="L314" s="15"/>
      <c r="M314" s="15"/>
      <c r="N314" s="15"/>
      <c r="O314" s="15"/>
      <c r="P314" s="15"/>
      <c r="Q314" s="15"/>
      <c r="R314" s="15"/>
      <c r="S314" s="15"/>
      <c r="T314" s="15"/>
      <c r="U314" s="15"/>
      <c r="V314" s="15"/>
      <c r="W314" s="15"/>
      <c r="X314" s="15"/>
      <c r="Y314" s="15"/>
      <c r="Z314" s="15"/>
    </row>
    <row r="315" spans="1:26" ht="13.5" customHeight="1" x14ac:dyDescent="0.25">
      <c r="A315" s="44"/>
      <c r="B315" s="44"/>
      <c r="C315" s="44"/>
      <c r="D315" s="45"/>
      <c r="E315" s="46"/>
      <c r="F315" s="15"/>
      <c r="G315" s="15"/>
      <c r="H315" s="44"/>
      <c r="J315" s="46"/>
      <c r="K315" s="52"/>
      <c r="L315" s="15"/>
      <c r="M315" s="15"/>
      <c r="N315" s="15"/>
      <c r="O315" s="15"/>
      <c r="P315" s="15"/>
      <c r="Q315" s="15"/>
      <c r="R315" s="15"/>
      <c r="S315" s="15"/>
      <c r="T315" s="15"/>
      <c r="U315" s="15"/>
      <c r="V315" s="15"/>
      <c r="W315" s="15"/>
      <c r="X315" s="15"/>
      <c r="Y315" s="15"/>
      <c r="Z315" s="15"/>
    </row>
    <row r="316" spans="1:26" ht="13.5" customHeight="1" x14ac:dyDescent="0.25">
      <c r="A316" s="44"/>
      <c r="B316" s="44"/>
      <c r="C316" s="44"/>
      <c r="D316" s="45"/>
      <c r="E316" s="46"/>
      <c r="F316" s="15"/>
      <c r="G316" s="15"/>
      <c r="H316" s="44"/>
      <c r="J316" s="46"/>
      <c r="K316" s="52"/>
      <c r="L316" s="15"/>
      <c r="M316" s="15"/>
      <c r="N316" s="15"/>
      <c r="O316" s="15"/>
      <c r="P316" s="15"/>
      <c r="Q316" s="15"/>
      <c r="R316" s="15"/>
      <c r="S316" s="15"/>
      <c r="T316" s="15"/>
      <c r="U316" s="15"/>
      <c r="V316" s="15"/>
      <c r="W316" s="15"/>
      <c r="X316" s="15"/>
      <c r="Y316" s="15"/>
      <c r="Z316" s="15"/>
    </row>
    <row r="317" spans="1:26" ht="13.5" customHeight="1" x14ac:dyDescent="0.25">
      <c r="A317" s="44"/>
      <c r="B317" s="44"/>
      <c r="C317" s="44"/>
      <c r="D317" s="45"/>
      <c r="E317" s="46"/>
      <c r="F317" s="15"/>
      <c r="G317" s="15"/>
      <c r="H317" s="44"/>
      <c r="J317" s="46"/>
      <c r="K317" s="52"/>
      <c r="L317" s="15"/>
      <c r="M317" s="15"/>
      <c r="N317" s="15"/>
      <c r="O317" s="15"/>
      <c r="P317" s="15"/>
      <c r="Q317" s="15"/>
      <c r="R317" s="15"/>
      <c r="S317" s="15"/>
      <c r="T317" s="15"/>
      <c r="U317" s="15"/>
      <c r="V317" s="15"/>
      <c r="W317" s="15"/>
      <c r="X317" s="15"/>
      <c r="Y317" s="15"/>
      <c r="Z317" s="15"/>
    </row>
    <row r="318" spans="1:26" ht="13.5" customHeight="1" x14ac:dyDescent="0.25">
      <c r="A318" s="44"/>
      <c r="B318" s="44"/>
      <c r="C318" s="44"/>
      <c r="D318" s="45"/>
      <c r="E318" s="46"/>
      <c r="F318" s="15"/>
      <c r="G318" s="15"/>
      <c r="H318" s="44"/>
      <c r="J318" s="46"/>
      <c r="K318" s="52"/>
      <c r="L318" s="15"/>
      <c r="M318" s="15"/>
      <c r="N318" s="15"/>
      <c r="O318" s="15"/>
      <c r="P318" s="15"/>
      <c r="Q318" s="15"/>
      <c r="R318" s="15"/>
      <c r="S318" s="15"/>
      <c r="T318" s="15"/>
      <c r="U318" s="15"/>
      <c r="V318" s="15"/>
      <c r="W318" s="15"/>
      <c r="X318" s="15"/>
      <c r="Y318" s="15"/>
      <c r="Z318" s="15"/>
    </row>
    <row r="319" spans="1:26" ht="13.5" customHeight="1" x14ac:dyDescent="0.25">
      <c r="A319" s="44"/>
      <c r="B319" s="44"/>
      <c r="C319" s="44"/>
      <c r="D319" s="45"/>
      <c r="E319" s="46"/>
      <c r="F319" s="15"/>
      <c r="G319" s="15"/>
      <c r="H319" s="44"/>
      <c r="J319" s="46"/>
      <c r="K319" s="52"/>
      <c r="L319" s="15"/>
      <c r="M319" s="15"/>
      <c r="N319" s="15"/>
      <c r="O319" s="15"/>
      <c r="P319" s="15"/>
      <c r="Q319" s="15"/>
      <c r="R319" s="15"/>
      <c r="S319" s="15"/>
      <c r="T319" s="15"/>
      <c r="U319" s="15"/>
      <c r="V319" s="15"/>
      <c r="W319" s="15"/>
      <c r="X319" s="15"/>
      <c r="Y319" s="15"/>
      <c r="Z319" s="15"/>
    </row>
    <row r="320" spans="1:26" ht="13.5" customHeight="1" x14ac:dyDescent="0.25">
      <c r="A320" s="44"/>
      <c r="B320" s="44"/>
      <c r="C320" s="44"/>
      <c r="D320" s="45"/>
      <c r="E320" s="46"/>
      <c r="F320" s="15"/>
      <c r="G320" s="15"/>
      <c r="H320" s="44"/>
      <c r="J320" s="46"/>
      <c r="K320" s="52"/>
      <c r="L320" s="15"/>
      <c r="M320" s="15"/>
      <c r="N320" s="15"/>
      <c r="O320" s="15"/>
      <c r="P320" s="15"/>
      <c r="Q320" s="15"/>
      <c r="R320" s="15"/>
      <c r="S320" s="15"/>
      <c r="T320" s="15"/>
      <c r="U320" s="15"/>
      <c r="V320" s="15"/>
      <c r="W320" s="15"/>
      <c r="X320" s="15"/>
      <c r="Y320" s="15"/>
      <c r="Z320" s="15"/>
    </row>
    <row r="321" spans="1:26" ht="13.5" customHeight="1" x14ac:dyDescent="0.25">
      <c r="A321" s="44"/>
      <c r="B321" s="44"/>
      <c r="C321" s="44"/>
      <c r="D321" s="45"/>
      <c r="E321" s="46"/>
      <c r="F321" s="15"/>
      <c r="G321" s="15"/>
      <c r="H321" s="44"/>
      <c r="J321" s="46"/>
      <c r="K321" s="52"/>
      <c r="L321" s="15"/>
      <c r="M321" s="15"/>
      <c r="N321" s="15"/>
      <c r="O321" s="15"/>
      <c r="P321" s="15"/>
      <c r="Q321" s="15"/>
      <c r="R321" s="15"/>
      <c r="S321" s="15"/>
      <c r="T321" s="15"/>
      <c r="U321" s="15"/>
      <c r="V321" s="15"/>
      <c r="W321" s="15"/>
      <c r="X321" s="15"/>
      <c r="Y321" s="15"/>
      <c r="Z321" s="15"/>
    </row>
    <row r="322" spans="1:26" ht="13.5" customHeight="1" x14ac:dyDescent="0.25">
      <c r="A322" s="44"/>
      <c r="B322" s="44"/>
      <c r="C322" s="44"/>
      <c r="D322" s="45"/>
      <c r="E322" s="46"/>
      <c r="F322" s="15"/>
      <c r="G322" s="15"/>
      <c r="H322" s="44"/>
      <c r="J322" s="46"/>
      <c r="K322" s="52"/>
      <c r="L322" s="15"/>
      <c r="M322" s="15"/>
      <c r="N322" s="15"/>
      <c r="O322" s="15"/>
      <c r="P322" s="15"/>
      <c r="Q322" s="15"/>
      <c r="R322" s="15"/>
      <c r="S322" s="15"/>
      <c r="T322" s="15"/>
      <c r="U322" s="15"/>
      <c r="V322" s="15"/>
      <c r="W322" s="15"/>
      <c r="X322" s="15"/>
      <c r="Y322" s="15"/>
      <c r="Z322" s="15"/>
    </row>
    <row r="323" spans="1:26" ht="13.5" customHeight="1" x14ac:dyDescent="0.25">
      <c r="A323" s="44"/>
      <c r="B323" s="44"/>
      <c r="C323" s="44"/>
      <c r="D323" s="45"/>
      <c r="E323" s="46"/>
      <c r="F323" s="15"/>
      <c r="G323" s="15"/>
      <c r="H323" s="44"/>
      <c r="J323" s="46"/>
      <c r="K323" s="52"/>
      <c r="L323" s="15"/>
      <c r="M323" s="15"/>
      <c r="N323" s="15"/>
      <c r="O323" s="15"/>
      <c r="P323" s="15"/>
      <c r="Q323" s="15"/>
      <c r="R323" s="15"/>
      <c r="S323" s="15"/>
      <c r="T323" s="15"/>
      <c r="U323" s="15"/>
      <c r="V323" s="15"/>
      <c r="W323" s="15"/>
      <c r="X323" s="15"/>
      <c r="Y323" s="15"/>
      <c r="Z323" s="15"/>
    </row>
    <row r="324" spans="1:26" ht="13.5" customHeight="1" x14ac:dyDescent="0.25">
      <c r="A324" s="44"/>
      <c r="B324" s="44"/>
      <c r="C324" s="44"/>
      <c r="D324" s="45"/>
      <c r="E324" s="46"/>
      <c r="F324" s="15"/>
      <c r="G324" s="15"/>
      <c r="H324" s="44"/>
      <c r="J324" s="46"/>
      <c r="K324" s="52"/>
      <c r="L324" s="15"/>
      <c r="M324" s="15"/>
      <c r="N324" s="15"/>
      <c r="O324" s="15"/>
      <c r="P324" s="15"/>
      <c r="Q324" s="15"/>
      <c r="R324" s="15"/>
      <c r="S324" s="15"/>
      <c r="T324" s="15"/>
      <c r="U324" s="15"/>
      <c r="V324" s="15"/>
      <c r="W324" s="15"/>
      <c r="X324" s="15"/>
      <c r="Y324" s="15"/>
      <c r="Z324" s="15"/>
    </row>
    <row r="325" spans="1:26" ht="13.5" customHeight="1" x14ac:dyDescent="0.25">
      <c r="A325" s="44"/>
      <c r="B325" s="44"/>
      <c r="C325" s="44"/>
      <c r="D325" s="45"/>
      <c r="E325" s="46"/>
      <c r="F325" s="15"/>
      <c r="G325" s="15"/>
      <c r="H325" s="44"/>
      <c r="J325" s="46"/>
      <c r="K325" s="52"/>
      <c r="L325" s="15"/>
      <c r="M325" s="15"/>
      <c r="N325" s="15"/>
      <c r="O325" s="15"/>
      <c r="P325" s="15"/>
      <c r="Q325" s="15"/>
      <c r="R325" s="15"/>
      <c r="S325" s="15"/>
      <c r="T325" s="15"/>
      <c r="U325" s="15"/>
      <c r="V325" s="15"/>
      <c r="W325" s="15"/>
      <c r="X325" s="15"/>
      <c r="Y325" s="15"/>
      <c r="Z325" s="15"/>
    </row>
    <row r="326" spans="1:26" ht="13.5" customHeight="1" x14ac:dyDescent="0.25">
      <c r="A326" s="44"/>
      <c r="B326" s="44"/>
      <c r="C326" s="44"/>
      <c r="D326" s="45"/>
      <c r="E326" s="46"/>
      <c r="F326" s="15"/>
      <c r="G326" s="15"/>
      <c r="H326" s="44"/>
      <c r="J326" s="46"/>
      <c r="K326" s="52"/>
      <c r="L326" s="15"/>
      <c r="M326" s="15"/>
      <c r="N326" s="15"/>
      <c r="O326" s="15"/>
      <c r="P326" s="15"/>
      <c r="Q326" s="15"/>
      <c r="R326" s="15"/>
      <c r="S326" s="15"/>
      <c r="T326" s="15"/>
      <c r="U326" s="15"/>
      <c r="V326" s="15"/>
      <c r="W326" s="15"/>
      <c r="X326" s="15"/>
      <c r="Y326" s="15"/>
      <c r="Z326" s="15"/>
    </row>
    <row r="327" spans="1:26" ht="13.5" customHeight="1" x14ac:dyDescent="0.25">
      <c r="A327" s="44"/>
      <c r="B327" s="44"/>
      <c r="C327" s="44"/>
      <c r="D327" s="45"/>
      <c r="E327" s="46"/>
      <c r="F327" s="15"/>
      <c r="G327" s="15"/>
      <c r="H327" s="44"/>
      <c r="J327" s="46"/>
      <c r="K327" s="52"/>
      <c r="L327" s="15"/>
      <c r="M327" s="15"/>
      <c r="N327" s="15"/>
      <c r="O327" s="15"/>
      <c r="P327" s="15"/>
      <c r="Q327" s="15"/>
      <c r="R327" s="15"/>
      <c r="S327" s="15"/>
      <c r="T327" s="15"/>
      <c r="U327" s="15"/>
      <c r="V327" s="15"/>
      <c r="W327" s="15"/>
      <c r="X327" s="15"/>
      <c r="Y327" s="15"/>
      <c r="Z327" s="15"/>
    </row>
    <row r="328" spans="1:26" ht="13.5" customHeight="1" x14ac:dyDescent="0.25">
      <c r="A328" s="44"/>
      <c r="B328" s="44"/>
      <c r="C328" s="44"/>
      <c r="D328" s="45"/>
      <c r="E328" s="46"/>
      <c r="F328" s="15"/>
      <c r="G328" s="15"/>
      <c r="H328" s="44"/>
      <c r="J328" s="46"/>
      <c r="K328" s="52"/>
      <c r="L328" s="15"/>
      <c r="M328" s="15"/>
      <c r="N328" s="15"/>
      <c r="O328" s="15"/>
      <c r="P328" s="15"/>
      <c r="Q328" s="15"/>
      <c r="R328" s="15"/>
      <c r="S328" s="15"/>
      <c r="T328" s="15"/>
      <c r="U328" s="15"/>
      <c r="V328" s="15"/>
      <c r="W328" s="15"/>
      <c r="X328" s="15"/>
      <c r="Y328" s="15"/>
      <c r="Z328" s="15"/>
    </row>
    <row r="329" spans="1:26" ht="13.5" customHeight="1" x14ac:dyDescent="0.25">
      <c r="A329" s="44"/>
      <c r="B329" s="44"/>
      <c r="C329" s="44"/>
      <c r="D329" s="45"/>
      <c r="E329" s="46"/>
      <c r="F329" s="15"/>
      <c r="G329" s="15"/>
      <c r="H329" s="44"/>
      <c r="J329" s="46"/>
      <c r="K329" s="52"/>
      <c r="L329" s="15"/>
      <c r="M329" s="15"/>
      <c r="N329" s="15"/>
      <c r="O329" s="15"/>
      <c r="P329" s="15"/>
      <c r="Q329" s="15"/>
      <c r="R329" s="15"/>
      <c r="S329" s="15"/>
      <c r="T329" s="15"/>
      <c r="U329" s="15"/>
      <c r="V329" s="15"/>
      <c r="W329" s="15"/>
      <c r="X329" s="15"/>
      <c r="Y329" s="15"/>
      <c r="Z329" s="15"/>
    </row>
    <row r="330" spans="1:26" ht="13.5" customHeight="1" x14ac:dyDescent="0.25">
      <c r="A330" s="44"/>
      <c r="B330" s="44"/>
      <c r="C330" s="44"/>
      <c r="D330" s="45"/>
      <c r="E330" s="46"/>
      <c r="F330" s="15"/>
      <c r="G330" s="15"/>
      <c r="H330" s="44"/>
      <c r="J330" s="46"/>
      <c r="K330" s="52"/>
      <c r="L330" s="15"/>
      <c r="M330" s="15"/>
      <c r="N330" s="15"/>
      <c r="O330" s="15"/>
      <c r="P330" s="15"/>
      <c r="Q330" s="15"/>
      <c r="R330" s="15"/>
      <c r="S330" s="15"/>
      <c r="T330" s="15"/>
      <c r="U330" s="15"/>
      <c r="V330" s="15"/>
      <c r="W330" s="15"/>
      <c r="X330" s="15"/>
      <c r="Y330" s="15"/>
      <c r="Z330" s="15"/>
    </row>
    <row r="331" spans="1:26" ht="13.5" customHeight="1" x14ac:dyDescent="0.25">
      <c r="A331" s="44"/>
      <c r="B331" s="44"/>
      <c r="C331" s="44"/>
      <c r="D331" s="45"/>
      <c r="E331" s="46"/>
      <c r="F331" s="15"/>
      <c r="G331" s="15"/>
      <c r="H331" s="44"/>
      <c r="J331" s="46"/>
      <c r="K331" s="52"/>
      <c r="L331" s="15"/>
      <c r="M331" s="15"/>
      <c r="N331" s="15"/>
      <c r="O331" s="15"/>
      <c r="P331" s="15"/>
      <c r="Q331" s="15"/>
      <c r="R331" s="15"/>
      <c r="S331" s="15"/>
      <c r="T331" s="15"/>
      <c r="U331" s="15"/>
      <c r="V331" s="15"/>
      <c r="W331" s="15"/>
      <c r="X331" s="15"/>
      <c r="Y331" s="15"/>
      <c r="Z331" s="15"/>
    </row>
    <row r="332" spans="1:26" ht="13.5" customHeight="1" x14ac:dyDescent="0.25">
      <c r="A332" s="44"/>
      <c r="B332" s="44"/>
      <c r="C332" s="44"/>
      <c r="D332" s="45"/>
      <c r="E332" s="46"/>
      <c r="F332" s="15"/>
      <c r="G332" s="15"/>
      <c r="H332" s="44"/>
      <c r="J332" s="46"/>
      <c r="K332" s="52"/>
      <c r="L332" s="15"/>
      <c r="M332" s="15"/>
      <c r="N332" s="15"/>
      <c r="O332" s="15"/>
      <c r="P332" s="15"/>
      <c r="Q332" s="15"/>
      <c r="R332" s="15"/>
      <c r="S332" s="15"/>
      <c r="T332" s="15"/>
      <c r="U332" s="15"/>
      <c r="V332" s="15"/>
      <c r="W332" s="15"/>
      <c r="X332" s="15"/>
      <c r="Y332" s="15"/>
      <c r="Z332" s="15"/>
    </row>
    <row r="333" spans="1:26" ht="13.5" customHeight="1" x14ac:dyDescent="0.25">
      <c r="A333" s="44"/>
      <c r="B333" s="44"/>
      <c r="C333" s="44"/>
      <c r="D333" s="45"/>
      <c r="E333" s="46"/>
      <c r="F333" s="15"/>
      <c r="G333" s="15"/>
      <c r="H333" s="44"/>
      <c r="J333" s="46"/>
      <c r="K333" s="52"/>
      <c r="L333" s="15"/>
      <c r="M333" s="15"/>
      <c r="N333" s="15"/>
      <c r="O333" s="15"/>
      <c r="P333" s="15"/>
      <c r="Q333" s="15"/>
      <c r="R333" s="15"/>
      <c r="S333" s="15"/>
      <c r="T333" s="15"/>
      <c r="U333" s="15"/>
      <c r="V333" s="15"/>
      <c r="W333" s="15"/>
      <c r="X333" s="15"/>
      <c r="Y333" s="15"/>
      <c r="Z333" s="15"/>
    </row>
    <row r="334" spans="1:26" ht="13.5" customHeight="1" x14ac:dyDescent="0.25">
      <c r="A334" s="44"/>
      <c r="B334" s="44"/>
      <c r="C334" s="44"/>
      <c r="D334" s="45"/>
      <c r="E334" s="46"/>
      <c r="F334" s="15"/>
      <c r="G334" s="15"/>
      <c r="H334" s="44"/>
      <c r="J334" s="46"/>
      <c r="K334" s="52"/>
      <c r="L334" s="15"/>
      <c r="M334" s="15"/>
      <c r="N334" s="15"/>
      <c r="O334" s="15"/>
      <c r="P334" s="15"/>
      <c r="Q334" s="15"/>
      <c r="R334" s="15"/>
      <c r="S334" s="15"/>
      <c r="T334" s="15"/>
      <c r="U334" s="15"/>
      <c r="V334" s="15"/>
      <c r="W334" s="15"/>
      <c r="X334" s="15"/>
      <c r="Y334" s="15"/>
      <c r="Z334" s="15"/>
    </row>
    <row r="335" spans="1:26" ht="13.5" customHeight="1" x14ac:dyDescent="0.25">
      <c r="A335" s="44"/>
      <c r="B335" s="44"/>
      <c r="C335" s="44"/>
      <c r="D335" s="45"/>
      <c r="E335" s="46"/>
      <c r="F335" s="15"/>
      <c r="G335" s="15"/>
      <c r="H335" s="44"/>
      <c r="J335" s="46"/>
      <c r="K335" s="52"/>
      <c r="L335" s="15"/>
      <c r="M335" s="15"/>
      <c r="N335" s="15"/>
      <c r="O335" s="15"/>
      <c r="P335" s="15"/>
      <c r="Q335" s="15"/>
      <c r="R335" s="15"/>
      <c r="S335" s="15"/>
      <c r="T335" s="15"/>
      <c r="U335" s="15"/>
      <c r="V335" s="15"/>
      <c r="W335" s="15"/>
      <c r="X335" s="15"/>
      <c r="Y335" s="15"/>
      <c r="Z335" s="15"/>
    </row>
    <row r="336" spans="1:26" ht="13.5" customHeight="1" x14ac:dyDescent="0.25">
      <c r="A336" s="44"/>
      <c r="B336" s="44"/>
      <c r="C336" s="44"/>
      <c r="D336" s="45"/>
      <c r="E336" s="46"/>
      <c r="F336" s="15"/>
      <c r="G336" s="15"/>
      <c r="H336" s="44"/>
      <c r="J336" s="46"/>
      <c r="K336" s="52"/>
      <c r="L336" s="15"/>
      <c r="M336" s="15"/>
      <c r="N336" s="15"/>
      <c r="O336" s="15"/>
      <c r="P336" s="15"/>
      <c r="Q336" s="15"/>
      <c r="R336" s="15"/>
      <c r="S336" s="15"/>
      <c r="T336" s="15"/>
      <c r="U336" s="15"/>
      <c r="V336" s="15"/>
      <c r="W336" s="15"/>
      <c r="X336" s="15"/>
      <c r="Y336" s="15"/>
      <c r="Z336" s="15"/>
    </row>
    <row r="337" spans="1:26" ht="13.5" customHeight="1" x14ac:dyDescent="0.25">
      <c r="A337" s="44"/>
      <c r="B337" s="44"/>
      <c r="C337" s="44"/>
      <c r="D337" s="45"/>
      <c r="E337" s="46"/>
      <c r="F337" s="15"/>
      <c r="G337" s="15"/>
      <c r="H337" s="44"/>
      <c r="J337" s="46"/>
      <c r="K337" s="52"/>
      <c r="L337" s="15"/>
      <c r="M337" s="15"/>
      <c r="N337" s="15"/>
      <c r="O337" s="15"/>
      <c r="P337" s="15"/>
      <c r="Q337" s="15"/>
      <c r="R337" s="15"/>
      <c r="S337" s="15"/>
      <c r="T337" s="15"/>
      <c r="U337" s="15"/>
      <c r="V337" s="15"/>
      <c r="W337" s="15"/>
      <c r="X337" s="15"/>
      <c r="Y337" s="15"/>
      <c r="Z337" s="15"/>
    </row>
    <row r="338" spans="1:26" ht="13.5" customHeight="1" x14ac:dyDescent="0.25">
      <c r="A338" s="44"/>
      <c r="B338" s="44"/>
      <c r="C338" s="44"/>
      <c r="D338" s="45"/>
      <c r="E338" s="46"/>
      <c r="F338" s="15"/>
      <c r="G338" s="15"/>
      <c r="H338" s="44"/>
      <c r="J338" s="46"/>
      <c r="K338" s="52"/>
      <c r="L338" s="15"/>
      <c r="M338" s="15"/>
      <c r="N338" s="15"/>
      <c r="O338" s="15"/>
      <c r="P338" s="15"/>
      <c r="Q338" s="15"/>
      <c r="R338" s="15"/>
      <c r="S338" s="15"/>
      <c r="T338" s="15"/>
      <c r="U338" s="15"/>
      <c r="V338" s="15"/>
      <c r="W338" s="15"/>
      <c r="X338" s="15"/>
      <c r="Y338" s="15"/>
      <c r="Z338" s="15"/>
    </row>
    <row r="339" spans="1:26" ht="13.5" customHeight="1" x14ac:dyDescent="0.25">
      <c r="A339" s="44"/>
      <c r="B339" s="44"/>
      <c r="C339" s="44"/>
      <c r="D339" s="45"/>
      <c r="E339" s="46"/>
      <c r="F339" s="15"/>
      <c r="G339" s="15"/>
      <c r="H339" s="44"/>
      <c r="J339" s="46"/>
      <c r="K339" s="52"/>
      <c r="L339" s="15"/>
      <c r="M339" s="15"/>
      <c r="N339" s="15"/>
      <c r="O339" s="15"/>
      <c r="P339" s="15"/>
      <c r="Q339" s="15"/>
      <c r="R339" s="15"/>
      <c r="S339" s="15"/>
      <c r="T339" s="15"/>
      <c r="U339" s="15"/>
      <c r="V339" s="15"/>
      <c r="W339" s="15"/>
      <c r="X339" s="15"/>
      <c r="Y339" s="15"/>
      <c r="Z339" s="15"/>
    </row>
    <row r="340" spans="1:26" ht="13.5" customHeight="1" x14ac:dyDescent="0.25">
      <c r="A340" s="44"/>
      <c r="B340" s="44"/>
      <c r="C340" s="44"/>
      <c r="D340" s="45"/>
      <c r="E340" s="46"/>
      <c r="F340" s="15"/>
      <c r="G340" s="15"/>
      <c r="H340" s="44"/>
      <c r="J340" s="46"/>
      <c r="K340" s="52"/>
      <c r="L340" s="15"/>
      <c r="M340" s="15"/>
      <c r="N340" s="15"/>
      <c r="O340" s="15"/>
      <c r="P340" s="15"/>
      <c r="Q340" s="15"/>
      <c r="R340" s="15"/>
      <c r="S340" s="15"/>
      <c r="T340" s="15"/>
      <c r="U340" s="15"/>
      <c r="V340" s="15"/>
      <c r="W340" s="15"/>
      <c r="X340" s="15"/>
      <c r="Y340" s="15"/>
      <c r="Z340" s="15"/>
    </row>
    <row r="341" spans="1:26" ht="13.5" customHeight="1" x14ac:dyDescent="0.25">
      <c r="A341" s="44"/>
      <c r="B341" s="44"/>
      <c r="C341" s="44"/>
      <c r="D341" s="45"/>
      <c r="E341" s="46"/>
      <c r="F341" s="15"/>
      <c r="G341" s="15"/>
      <c r="H341" s="44"/>
      <c r="J341" s="46"/>
      <c r="K341" s="52"/>
      <c r="L341" s="15"/>
      <c r="M341" s="15"/>
      <c r="N341" s="15"/>
      <c r="O341" s="15"/>
      <c r="P341" s="15"/>
      <c r="Q341" s="15"/>
      <c r="R341" s="15"/>
      <c r="S341" s="15"/>
      <c r="T341" s="15"/>
      <c r="U341" s="15"/>
      <c r="V341" s="15"/>
      <c r="W341" s="15"/>
      <c r="X341" s="15"/>
      <c r="Y341" s="15"/>
      <c r="Z341" s="15"/>
    </row>
    <row r="342" spans="1:26" ht="13.5" customHeight="1" x14ac:dyDescent="0.25">
      <c r="A342" s="44"/>
      <c r="B342" s="44"/>
      <c r="C342" s="44"/>
      <c r="D342" s="45"/>
      <c r="E342" s="46"/>
      <c r="F342" s="15"/>
      <c r="G342" s="15"/>
      <c r="H342" s="44"/>
      <c r="J342" s="46"/>
      <c r="K342" s="52"/>
      <c r="L342" s="15"/>
      <c r="M342" s="15"/>
      <c r="N342" s="15"/>
      <c r="O342" s="15"/>
      <c r="P342" s="15"/>
      <c r="Q342" s="15"/>
      <c r="R342" s="15"/>
      <c r="S342" s="15"/>
      <c r="T342" s="15"/>
      <c r="U342" s="15"/>
      <c r="V342" s="15"/>
      <c r="W342" s="15"/>
      <c r="X342" s="15"/>
      <c r="Y342" s="15"/>
      <c r="Z342" s="15"/>
    </row>
    <row r="343" spans="1:26" ht="13.5" customHeight="1" x14ac:dyDescent="0.25">
      <c r="A343" s="44"/>
      <c r="B343" s="44"/>
      <c r="C343" s="44"/>
      <c r="D343" s="45"/>
      <c r="E343" s="46"/>
      <c r="F343" s="15"/>
      <c r="G343" s="15"/>
      <c r="H343" s="44"/>
      <c r="J343" s="46"/>
      <c r="K343" s="52"/>
      <c r="L343" s="15"/>
      <c r="M343" s="15"/>
      <c r="N343" s="15"/>
      <c r="O343" s="15"/>
      <c r="P343" s="15"/>
      <c r="Q343" s="15"/>
      <c r="R343" s="15"/>
      <c r="S343" s="15"/>
      <c r="T343" s="15"/>
      <c r="U343" s="15"/>
      <c r="V343" s="15"/>
      <c r="W343" s="15"/>
      <c r="X343" s="15"/>
      <c r="Y343" s="15"/>
      <c r="Z343" s="15"/>
    </row>
    <row r="344" spans="1:26" ht="13.5" customHeight="1" x14ac:dyDescent="0.25">
      <c r="A344" s="44"/>
      <c r="B344" s="44"/>
      <c r="C344" s="44"/>
      <c r="D344" s="45"/>
      <c r="E344" s="46"/>
      <c r="F344" s="15"/>
      <c r="G344" s="15"/>
      <c r="H344" s="44"/>
      <c r="J344" s="46"/>
      <c r="K344" s="52"/>
      <c r="L344" s="15"/>
      <c r="M344" s="15"/>
      <c r="N344" s="15"/>
      <c r="O344" s="15"/>
      <c r="P344" s="15"/>
      <c r="Q344" s="15"/>
      <c r="R344" s="15"/>
      <c r="S344" s="15"/>
      <c r="T344" s="15"/>
      <c r="U344" s="15"/>
      <c r="V344" s="15"/>
      <c r="W344" s="15"/>
      <c r="X344" s="15"/>
      <c r="Y344" s="15"/>
      <c r="Z344" s="15"/>
    </row>
    <row r="345" spans="1:26" ht="13.5" customHeight="1" x14ac:dyDescent="0.25">
      <c r="A345" s="44"/>
      <c r="B345" s="44"/>
      <c r="C345" s="44"/>
      <c r="D345" s="45"/>
      <c r="E345" s="46"/>
      <c r="F345" s="15"/>
      <c r="G345" s="15"/>
      <c r="H345" s="44"/>
      <c r="J345" s="46"/>
      <c r="K345" s="52"/>
      <c r="L345" s="15"/>
      <c r="M345" s="15"/>
      <c r="N345" s="15"/>
      <c r="O345" s="15"/>
      <c r="P345" s="15"/>
      <c r="Q345" s="15"/>
      <c r="R345" s="15"/>
      <c r="S345" s="15"/>
      <c r="T345" s="15"/>
      <c r="U345" s="15"/>
      <c r="V345" s="15"/>
      <c r="W345" s="15"/>
      <c r="X345" s="15"/>
      <c r="Y345" s="15"/>
      <c r="Z345" s="15"/>
    </row>
    <row r="346" spans="1:26" ht="13.5" customHeight="1" x14ac:dyDescent="0.25">
      <c r="A346" s="44"/>
      <c r="B346" s="44"/>
      <c r="C346" s="44"/>
      <c r="D346" s="45"/>
      <c r="E346" s="46"/>
      <c r="F346" s="15"/>
      <c r="G346" s="15"/>
      <c r="H346" s="44"/>
      <c r="J346" s="46"/>
      <c r="K346" s="52"/>
      <c r="L346" s="15"/>
      <c r="M346" s="15"/>
      <c r="N346" s="15"/>
      <c r="O346" s="15"/>
      <c r="P346" s="15"/>
      <c r="Q346" s="15"/>
      <c r="R346" s="15"/>
      <c r="S346" s="15"/>
      <c r="T346" s="15"/>
      <c r="U346" s="15"/>
      <c r="V346" s="15"/>
      <c r="W346" s="15"/>
      <c r="X346" s="15"/>
      <c r="Y346" s="15"/>
      <c r="Z346" s="15"/>
    </row>
    <row r="347" spans="1:26" ht="13.5" customHeight="1" x14ac:dyDescent="0.25">
      <c r="A347" s="44"/>
      <c r="B347" s="44"/>
      <c r="C347" s="44"/>
      <c r="D347" s="45"/>
      <c r="E347" s="46"/>
      <c r="F347" s="15"/>
      <c r="G347" s="15"/>
      <c r="H347" s="44"/>
      <c r="J347" s="46"/>
      <c r="K347" s="52"/>
      <c r="L347" s="15"/>
      <c r="M347" s="15"/>
      <c r="N347" s="15"/>
      <c r="O347" s="15"/>
      <c r="P347" s="15"/>
      <c r="Q347" s="15"/>
      <c r="R347" s="15"/>
      <c r="S347" s="15"/>
      <c r="T347" s="15"/>
      <c r="U347" s="15"/>
      <c r="V347" s="15"/>
      <c r="W347" s="15"/>
      <c r="X347" s="15"/>
      <c r="Y347" s="15"/>
      <c r="Z347" s="15"/>
    </row>
    <row r="348" spans="1:26" ht="13.5" customHeight="1" x14ac:dyDescent="0.25">
      <c r="A348" s="44"/>
      <c r="B348" s="44"/>
      <c r="C348" s="44"/>
      <c r="D348" s="45"/>
      <c r="E348" s="46"/>
      <c r="F348" s="15"/>
      <c r="G348" s="15"/>
      <c r="H348" s="44"/>
      <c r="J348" s="46"/>
      <c r="K348" s="52"/>
      <c r="L348" s="15"/>
      <c r="M348" s="15"/>
      <c r="N348" s="15"/>
      <c r="O348" s="15"/>
      <c r="P348" s="15"/>
      <c r="Q348" s="15"/>
      <c r="R348" s="15"/>
      <c r="S348" s="15"/>
      <c r="T348" s="15"/>
      <c r="U348" s="15"/>
      <c r="V348" s="15"/>
      <c r="W348" s="15"/>
      <c r="X348" s="15"/>
      <c r="Y348" s="15"/>
      <c r="Z348" s="15"/>
    </row>
    <row r="349" spans="1:26" ht="13.5" customHeight="1" x14ac:dyDescent="0.25">
      <c r="A349" s="44"/>
      <c r="B349" s="44"/>
      <c r="C349" s="44"/>
      <c r="D349" s="45"/>
      <c r="E349" s="46"/>
      <c r="F349" s="15"/>
      <c r="G349" s="15"/>
      <c r="H349" s="44"/>
      <c r="J349" s="46"/>
      <c r="K349" s="52"/>
      <c r="L349" s="15"/>
      <c r="M349" s="15"/>
      <c r="N349" s="15"/>
      <c r="O349" s="15"/>
      <c r="P349" s="15"/>
      <c r="Q349" s="15"/>
      <c r="R349" s="15"/>
      <c r="S349" s="15"/>
      <c r="T349" s="15"/>
      <c r="U349" s="15"/>
      <c r="V349" s="15"/>
      <c r="W349" s="15"/>
      <c r="X349" s="15"/>
      <c r="Y349" s="15"/>
      <c r="Z349" s="15"/>
    </row>
    <row r="350" spans="1:26" ht="13.5" customHeight="1" x14ac:dyDescent="0.25">
      <c r="A350" s="44"/>
      <c r="B350" s="44"/>
      <c r="C350" s="44"/>
      <c r="D350" s="45"/>
      <c r="E350" s="46"/>
      <c r="F350" s="15"/>
      <c r="G350" s="15"/>
      <c r="H350" s="44"/>
      <c r="J350" s="46"/>
      <c r="K350" s="52"/>
      <c r="L350" s="15"/>
      <c r="M350" s="15"/>
      <c r="N350" s="15"/>
      <c r="O350" s="15"/>
      <c r="P350" s="15"/>
      <c r="Q350" s="15"/>
      <c r="R350" s="15"/>
      <c r="S350" s="15"/>
      <c r="T350" s="15"/>
      <c r="U350" s="15"/>
      <c r="V350" s="15"/>
      <c r="W350" s="15"/>
      <c r="X350" s="15"/>
      <c r="Y350" s="15"/>
      <c r="Z350" s="15"/>
    </row>
    <row r="351" spans="1:26" ht="13.5" customHeight="1" x14ac:dyDescent="0.25">
      <c r="A351" s="44"/>
      <c r="B351" s="44"/>
      <c r="C351" s="44"/>
      <c r="D351" s="45"/>
      <c r="E351" s="46"/>
      <c r="F351" s="15"/>
      <c r="G351" s="15"/>
      <c r="H351" s="44"/>
      <c r="J351" s="46"/>
      <c r="K351" s="52"/>
      <c r="L351" s="15"/>
      <c r="M351" s="15"/>
      <c r="N351" s="15"/>
      <c r="O351" s="15"/>
      <c r="P351" s="15"/>
      <c r="Q351" s="15"/>
      <c r="R351" s="15"/>
      <c r="S351" s="15"/>
      <c r="T351" s="15"/>
      <c r="U351" s="15"/>
      <c r="V351" s="15"/>
      <c r="W351" s="15"/>
      <c r="X351" s="15"/>
      <c r="Y351" s="15"/>
      <c r="Z351" s="15"/>
    </row>
    <row r="352" spans="1:26" ht="13.5" customHeight="1" x14ac:dyDescent="0.25">
      <c r="A352" s="44"/>
      <c r="B352" s="44"/>
      <c r="C352" s="44"/>
      <c r="D352" s="45"/>
      <c r="E352" s="46"/>
      <c r="F352" s="15"/>
      <c r="G352" s="15"/>
      <c r="H352" s="44"/>
      <c r="J352" s="46"/>
      <c r="K352" s="52"/>
      <c r="L352" s="15"/>
      <c r="M352" s="15"/>
      <c r="N352" s="15"/>
      <c r="O352" s="15"/>
      <c r="P352" s="15"/>
      <c r="Q352" s="15"/>
      <c r="R352" s="15"/>
      <c r="S352" s="15"/>
      <c r="T352" s="15"/>
      <c r="U352" s="15"/>
      <c r="V352" s="15"/>
      <c r="W352" s="15"/>
      <c r="X352" s="15"/>
      <c r="Y352" s="15"/>
      <c r="Z352" s="15"/>
    </row>
    <row r="353" spans="1:26" ht="13.5" customHeight="1" x14ac:dyDescent="0.25">
      <c r="A353" s="44"/>
      <c r="B353" s="44"/>
      <c r="C353" s="44"/>
      <c r="D353" s="45"/>
      <c r="E353" s="46"/>
      <c r="F353" s="15"/>
      <c r="G353" s="15"/>
      <c r="H353" s="44"/>
      <c r="J353" s="46"/>
      <c r="K353" s="52"/>
      <c r="L353" s="15"/>
      <c r="M353" s="15"/>
      <c r="N353" s="15"/>
      <c r="O353" s="15"/>
      <c r="P353" s="15"/>
      <c r="Q353" s="15"/>
      <c r="R353" s="15"/>
      <c r="S353" s="15"/>
      <c r="T353" s="15"/>
      <c r="U353" s="15"/>
      <c r="V353" s="15"/>
      <c r="W353" s="15"/>
      <c r="X353" s="15"/>
      <c r="Y353" s="15"/>
      <c r="Z353" s="15"/>
    </row>
    <row r="354" spans="1:26" ht="13.5" customHeight="1" x14ac:dyDescent="0.25">
      <c r="A354" s="44"/>
      <c r="B354" s="44"/>
      <c r="C354" s="44"/>
      <c r="D354" s="45"/>
      <c r="E354" s="46"/>
      <c r="F354" s="15"/>
      <c r="G354" s="15"/>
      <c r="H354" s="44"/>
      <c r="J354" s="46"/>
      <c r="K354" s="52"/>
      <c r="L354" s="15"/>
      <c r="M354" s="15"/>
      <c r="N354" s="15"/>
      <c r="O354" s="15"/>
      <c r="P354" s="15"/>
      <c r="Q354" s="15"/>
      <c r="R354" s="15"/>
      <c r="S354" s="15"/>
      <c r="T354" s="15"/>
      <c r="U354" s="15"/>
      <c r="V354" s="15"/>
      <c r="W354" s="15"/>
      <c r="X354" s="15"/>
      <c r="Y354" s="15"/>
      <c r="Z354" s="15"/>
    </row>
    <row r="355" spans="1:26" ht="13.5" customHeight="1" x14ac:dyDescent="0.25">
      <c r="A355" s="44"/>
      <c r="B355" s="44"/>
      <c r="C355" s="44"/>
      <c r="D355" s="45"/>
      <c r="E355" s="46"/>
      <c r="F355" s="15"/>
      <c r="G355" s="15"/>
      <c r="H355" s="44"/>
      <c r="J355" s="46"/>
      <c r="K355" s="52"/>
      <c r="L355" s="15"/>
      <c r="M355" s="15"/>
      <c r="N355" s="15"/>
      <c r="O355" s="15"/>
      <c r="P355" s="15"/>
      <c r="Q355" s="15"/>
      <c r="R355" s="15"/>
      <c r="S355" s="15"/>
      <c r="T355" s="15"/>
      <c r="U355" s="15"/>
      <c r="V355" s="15"/>
      <c r="W355" s="15"/>
      <c r="X355" s="15"/>
      <c r="Y355" s="15"/>
      <c r="Z355" s="15"/>
    </row>
    <row r="356" spans="1:26" ht="13.5" customHeight="1" x14ac:dyDescent="0.25">
      <c r="A356" s="44"/>
      <c r="B356" s="44"/>
      <c r="C356" s="44"/>
      <c r="D356" s="45"/>
      <c r="E356" s="46"/>
      <c r="F356" s="15"/>
      <c r="G356" s="15"/>
      <c r="H356" s="44"/>
      <c r="J356" s="46"/>
      <c r="K356" s="52"/>
      <c r="L356" s="15"/>
      <c r="M356" s="15"/>
      <c r="N356" s="15"/>
      <c r="O356" s="15"/>
      <c r="P356" s="15"/>
      <c r="Q356" s="15"/>
      <c r="R356" s="15"/>
      <c r="S356" s="15"/>
      <c r="T356" s="15"/>
      <c r="U356" s="15"/>
      <c r="V356" s="15"/>
      <c r="W356" s="15"/>
      <c r="X356" s="15"/>
      <c r="Y356" s="15"/>
      <c r="Z356" s="15"/>
    </row>
    <row r="357" spans="1:26" ht="13.5" customHeight="1" x14ac:dyDescent="0.25">
      <c r="A357" s="44"/>
      <c r="B357" s="44"/>
      <c r="C357" s="44"/>
      <c r="D357" s="45"/>
      <c r="E357" s="46"/>
      <c r="F357" s="15"/>
      <c r="G357" s="15"/>
      <c r="H357" s="44"/>
      <c r="J357" s="46"/>
      <c r="K357" s="52"/>
      <c r="L357" s="15"/>
      <c r="M357" s="15"/>
      <c r="N357" s="15"/>
      <c r="O357" s="15"/>
      <c r="P357" s="15"/>
      <c r="Q357" s="15"/>
      <c r="R357" s="15"/>
      <c r="S357" s="15"/>
      <c r="T357" s="15"/>
      <c r="U357" s="15"/>
      <c r="V357" s="15"/>
      <c r="W357" s="15"/>
      <c r="X357" s="15"/>
      <c r="Y357" s="15"/>
      <c r="Z357" s="15"/>
    </row>
    <row r="358" spans="1:26" ht="13.5" customHeight="1" x14ac:dyDescent="0.25">
      <c r="A358" s="44"/>
      <c r="B358" s="44"/>
      <c r="C358" s="44"/>
      <c r="D358" s="45"/>
      <c r="E358" s="46"/>
      <c r="F358" s="15"/>
      <c r="G358" s="15"/>
      <c r="H358" s="44"/>
      <c r="J358" s="46"/>
      <c r="K358" s="52"/>
      <c r="L358" s="15"/>
      <c r="M358" s="15"/>
      <c r="N358" s="15"/>
      <c r="O358" s="15"/>
      <c r="P358" s="15"/>
      <c r="Q358" s="15"/>
      <c r="R358" s="15"/>
      <c r="S358" s="15"/>
      <c r="T358" s="15"/>
      <c r="U358" s="15"/>
      <c r="V358" s="15"/>
      <c r="W358" s="15"/>
      <c r="X358" s="15"/>
      <c r="Y358" s="15"/>
      <c r="Z358" s="15"/>
    </row>
    <row r="359" spans="1:26" ht="13.5" customHeight="1" x14ac:dyDescent="0.25">
      <c r="A359" s="44"/>
      <c r="B359" s="44"/>
      <c r="C359" s="44"/>
      <c r="D359" s="45"/>
      <c r="E359" s="46"/>
      <c r="F359" s="15"/>
      <c r="G359" s="15"/>
      <c r="H359" s="44"/>
      <c r="J359" s="46"/>
      <c r="K359" s="52"/>
      <c r="L359" s="15"/>
      <c r="M359" s="15"/>
      <c r="N359" s="15"/>
      <c r="O359" s="15"/>
      <c r="P359" s="15"/>
      <c r="Q359" s="15"/>
      <c r="R359" s="15"/>
      <c r="S359" s="15"/>
      <c r="T359" s="15"/>
      <c r="U359" s="15"/>
      <c r="V359" s="15"/>
      <c r="W359" s="15"/>
      <c r="X359" s="15"/>
      <c r="Y359" s="15"/>
      <c r="Z359" s="15"/>
    </row>
    <row r="360" spans="1:26" ht="13.5" customHeight="1" x14ac:dyDescent="0.25">
      <c r="A360" s="44"/>
      <c r="B360" s="44"/>
      <c r="C360" s="44"/>
      <c r="D360" s="45"/>
      <c r="E360" s="46"/>
      <c r="F360" s="15"/>
      <c r="G360" s="15"/>
      <c r="H360" s="44"/>
      <c r="J360" s="46"/>
      <c r="K360" s="52"/>
      <c r="L360" s="15"/>
      <c r="M360" s="15"/>
      <c r="N360" s="15"/>
      <c r="O360" s="15"/>
      <c r="P360" s="15"/>
      <c r="Q360" s="15"/>
      <c r="R360" s="15"/>
      <c r="S360" s="15"/>
      <c r="T360" s="15"/>
      <c r="U360" s="15"/>
      <c r="V360" s="15"/>
      <c r="W360" s="15"/>
      <c r="X360" s="15"/>
      <c r="Y360" s="15"/>
      <c r="Z360" s="15"/>
    </row>
    <row r="361" spans="1:26" ht="13.5" customHeight="1" x14ac:dyDescent="0.25">
      <c r="A361" s="44"/>
      <c r="B361" s="44"/>
      <c r="C361" s="44"/>
      <c r="D361" s="45"/>
      <c r="E361" s="46"/>
      <c r="F361" s="15"/>
      <c r="G361" s="15"/>
      <c r="H361" s="44"/>
      <c r="J361" s="46"/>
      <c r="K361" s="52"/>
      <c r="L361" s="15"/>
      <c r="M361" s="15"/>
      <c r="N361" s="15"/>
      <c r="O361" s="15"/>
      <c r="P361" s="15"/>
      <c r="Q361" s="15"/>
      <c r="R361" s="15"/>
      <c r="S361" s="15"/>
      <c r="T361" s="15"/>
      <c r="U361" s="15"/>
      <c r="V361" s="15"/>
      <c r="W361" s="15"/>
      <c r="X361" s="15"/>
      <c r="Y361" s="15"/>
      <c r="Z361" s="15"/>
    </row>
    <row r="362" spans="1:26" ht="13.5" customHeight="1" x14ac:dyDescent="0.25">
      <c r="A362" s="44"/>
      <c r="B362" s="44"/>
      <c r="C362" s="44"/>
      <c r="D362" s="45"/>
      <c r="E362" s="46"/>
      <c r="F362" s="15"/>
      <c r="G362" s="15"/>
      <c r="H362" s="44"/>
      <c r="J362" s="46"/>
      <c r="K362" s="52"/>
      <c r="L362" s="15"/>
      <c r="M362" s="15"/>
      <c r="N362" s="15"/>
      <c r="O362" s="15"/>
      <c r="P362" s="15"/>
      <c r="Q362" s="15"/>
      <c r="R362" s="15"/>
      <c r="S362" s="15"/>
      <c r="T362" s="15"/>
      <c r="U362" s="15"/>
      <c r="V362" s="15"/>
      <c r="W362" s="15"/>
      <c r="X362" s="15"/>
      <c r="Y362" s="15"/>
      <c r="Z362" s="15"/>
    </row>
    <row r="363" spans="1:26" ht="13.5" customHeight="1" x14ac:dyDescent="0.25">
      <c r="A363" s="44"/>
      <c r="B363" s="44"/>
      <c r="C363" s="44"/>
      <c r="D363" s="45"/>
      <c r="E363" s="46"/>
      <c r="F363" s="15"/>
      <c r="G363" s="15"/>
      <c r="H363" s="44"/>
      <c r="J363" s="46"/>
      <c r="K363" s="52"/>
      <c r="L363" s="15"/>
      <c r="M363" s="15"/>
      <c r="N363" s="15"/>
      <c r="O363" s="15"/>
      <c r="P363" s="15"/>
      <c r="Q363" s="15"/>
      <c r="R363" s="15"/>
      <c r="S363" s="15"/>
      <c r="T363" s="15"/>
      <c r="U363" s="15"/>
      <c r="V363" s="15"/>
      <c r="W363" s="15"/>
      <c r="X363" s="15"/>
      <c r="Y363" s="15"/>
      <c r="Z363" s="15"/>
    </row>
    <row r="364" spans="1:26" ht="13.5" customHeight="1" x14ac:dyDescent="0.25">
      <c r="A364" s="44"/>
      <c r="B364" s="44"/>
      <c r="C364" s="44"/>
      <c r="D364" s="45"/>
      <c r="E364" s="46"/>
      <c r="F364" s="15"/>
      <c r="G364" s="15"/>
      <c r="H364" s="44"/>
      <c r="J364" s="46"/>
      <c r="K364" s="52"/>
      <c r="L364" s="15"/>
      <c r="M364" s="15"/>
      <c r="N364" s="15"/>
      <c r="O364" s="15"/>
      <c r="P364" s="15"/>
      <c r="Q364" s="15"/>
      <c r="R364" s="15"/>
      <c r="S364" s="15"/>
      <c r="T364" s="15"/>
      <c r="U364" s="15"/>
      <c r="V364" s="15"/>
      <c r="W364" s="15"/>
      <c r="X364" s="15"/>
      <c r="Y364" s="15"/>
      <c r="Z364" s="15"/>
    </row>
    <row r="365" spans="1:26" ht="13.5" customHeight="1" x14ac:dyDescent="0.25">
      <c r="A365" s="44"/>
      <c r="B365" s="44"/>
      <c r="C365" s="44"/>
      <c r="D365" s="45"/>
      <c r="E365" s="46"/>
      <c r="F365" s="15"/>
      <c r="G365" s="15"/>
      <c r="H365" s="44"/>
      <c r="J365" s="46"/>
      <c r="K365" s="52"/>
      <c r="L365" s="15"/>
      <c r="M365" s="15"/>
      <c r="N365" s="15"/>
      <c r="O365" s="15"/>
      <c r="P365" s="15"/>
      <c r="Q365" s="15"/>
      <c r="R365" s="15"/>
      <c r="S365" s="15"/>
      <c r="T365" s="15"/>
      <c r="U365" s="15"/>
      <c r="V365" s="15"/>
      <c r="W365" s="15"/>
      <c r="X365" s="15"/>
      <c r="Y365" s="15"/>
      <c r="Z365" s="15"/>
    </row>
    <row r="366" spans="1:26" ht="13.5" customHeight="1" x14ac:dyDescent="0.25">
      <c r="A366" s="44"/>
      <c r="B366" s="44"/>
      <c r="C366" s="44"/>
      <c r="D366" s="45"/>
      <c r="E366" s="46"/>
      <c r="F366" s="15"/>
      <c r="G366" s="15"/>
      <c r="H366" s="44"/>
      <c r="J366" s="46"/>
      <c r="K366" s="52"/>
      <c r="L366" s="15"/>
      <c r="M366" s="15"/>
      <c r="N366" s="15"/>
      <c r="O366" s="15"/>
      <c r="P366" s="15"/>
      <c r="Q366" s="15"/>
      <c r="R366" s="15"/>
      <c r="S366" s="15"/>
      <c r="T366" s="15"/>
      <c r="U366" s="15"/>
      <c r="V366" s="15"/>
      <c r="W366" s="15"/>
      <c r="X366" s="15"/>
      <c r="Y366" s="15"/>
      <c r="Z366" s="15"/>
    </row>
    <row r="367" spans="1:26" ht="13.5" customHeight="1" x14ac:dyDescent="0.25">
      <c r="A367" s="44"/>
      <c r="B367" s="44"/>
      <c r="C367" s="44"/>
      <c r="D367" s="45"/>
      <c r="E367" s="46"/>
      <c r="F367" s="15"/>
      <c r="G367" s="15"/>
      <c r="H367" s="44"/>
      <c r="J367" s="46"/>
      <c r="K367" s="52"/>
      <c r="L367" s="15"/>
      <c r="M367" s="15"/>
      <c r="N367" s="15"/>
      <c r="O367" s="15"/>
      <c r="P367" s="15"/>
      <c r="Q367" s="15"/>
      <c r="R367" s="15"/>
      <c r="S367" s="15"/>
      <c r="T367" s="15"/>
      <c r="U367" s="15"/>
      <c r="V367" s="15"/>
      <c r="W367" s="15"/>
      <c r="X367" s="15"/>
      <c r="Y367" s="15"/>
      <c r="Z367" s="15"/>
    </row>
    <row r="368" spans="1:26" ht="13.5" customHeight="1" x14ac:dyDescent="0.25">
      <c r="A368" s="44"/>
      <c r="B368" s="44"/>
      <c r="C368" s="44"/>
      <c r="D368" s="45"/>
      <c r="E368" s="46"/>
      <c r="F368" s="15"/>
      <c r="G368" s="15"/>
      <c r="H368" s="44"/>
      <c r="J368" s="46"/>
      <c r="K368" s="52"/>
      <c r="L368" s="15"/>
      <c r="M368" s="15"/>
      <c r="N368" s="15"/>
      <c r="O368" s="15"/>
      <c r="P368" s="15"/>
      <c r="Q368" s="15"/>
      <c r="R368" s="15"/>
      <c r="S368" s="15"/>
      <c r="T368" s="15"/>
      <c r="U368" s="15"/>
      <c r="V368" s="15"/>
      <c r="W368" s="15"/>
      <c r="X368" s="15"/>
      <c r="Y368" s="15"/>
      <c r="Z368" s="15"/>
    </row>
    <row r="369" spans="1:26" ht="13.5" customHeight="1" x14ac:dyDescent="0.25">
      <c r="A369" s="44"/>
      <c r="B369" s="44"/>
      <c r="C369" s="44"/>
      <c r="D369" s="45"/>
      <c r="E369" s="46"/>
      <c r="F369" s="15"/>
      <c r="G369" s="15"/>
      <c r="H369" s="44"/>
      <c r="J369" s="46"/>
      <c r="K369" s="52"/>
      <c r="L369" s="15"/>
      <c r="M369" s="15"/>
      <c r="N369" s="15"/>
      <c r="O369" s="15"/>
      <c r="P369" s="15"/>
      <c r="Q369" s="15"/>
      <c r="R369" s="15"/>
      <c r="S369" s="15"/>
      <c r="T369" s="15"/>
      <c r="U369" s="15"/>
      <c r="V369" s="15"/>
      <c r="W369" s="15"/>
      <c r="X369" s="15"/>
      <c r="Y369" s="15"/>
      <c r="Z369" s="15"/>
    </row>
    <row r="370" spans="1:26" ht="13.5" customHeight="1" x14ac:dyDescent="0.25">
      <c r="A370" s="44"/>
      <c r="B370" s="44"/>
      <c r="C370" s="44"/>
      <c r="D370" s="45"/>
      <c r="E370" s="46"/>
      <c r="F370" s="15"/>
      <c r="G370" s="15"/>
      <c r="H370" s="44"/>
      <c r="J370" s="46"/>
      <c r="K370" s="52"/>
      <c r="L370" s="15"/>
      <c r="M370" s="15"/>
      <c r="N370" s="15"/>
      <c r="O370" s="15"/>
      <c r="P370" s="15"/>
      <c r="Q370" s="15"/>
      <c r="R370" s="15"/>
      <c r="S370" s="15"/>
      <c r="T370" s="15"/>
      <c r="U370" s="15"/>
      <c r="V370" s="15"/>
      <c r="W370" s="15"/>
      <c r="X370" s="15"/>
      <c r="Y370" s="15"/>
      <c r="Z370" s="15"/>
    </row>
    <row r="371" spans="1:26" ht="13.5" customHeight="1" x14ac:dyDescent="0.25">
      <c r="A371" s="44"/>
      <c r="B371" s="44"/>
      <c r="C371" s="44"/>
      <c r="D371" s="45"/>
      <c r="E371" s="46"/>
      <c r="F371" s="15"/>
      <c r="G371" s="15"/>
      <c r="H371" s="44"/>
      <c r="J371" s="46"/>
      <c r="K371" s="52"/>
      <c r="L371" s="15"/>
      <c r="M371" s="15"/>
      <c r="N371" s="15"/>
      <c r="O371" s="15"/>
      <c r="P371" s="15"/>
      <c r="Q371" s="15"/>
      <c r="R371" s="15"/>
      <c r="S371" s="15"/>
      <c r="T371" s="15"/>
      <c r="U371" s="15"/>
      <c r="V371" s="15"/>
      <c r="W371" s="15"/>
      <c r="X371" s="15"/>
      <c r="Y371" s="15"/>
      <c r="Z371" s="15"/>
    </row>
    <row r="372" spans="1:26" ht="13.5" customHeight="1" x14ac:dyDescent="0.25">
      <c r="A372" s="44"/>
      <c r="B372" s="44"/>
      <c r="C372" s="44"/>
      <c r="D372" s="45"/>
      <c r="E372" s="46"/>
      <c r="F372" s="15"/>
      <c r="G372" s="15"/>
      <c r="H372" s="44"/>
      <c r="J372" s="46"/>
      <c r="K372" s="52"/>
      <c r="L372" s="15"/>
      <c r="M372" s="15"/>
      <c r="N372" s="15"/>
      <c r="O372" s="15"/>
      <c r="P372" s="15"/>
      <c r="Q372" s="15"/>
      <c r="R372" s="15"/>
      <c r="S372" s="15"/>
      <c r="T372" s="15"/>
      <c r="U372" s="15"/>
      <c r="V372" s="15"/>
      <c r="W372" s="15"/>
      <c r="X372" s="15"/>
      <c r="Y372" s="15"/>
      <c r="Z372" s="15"/>
    </row>
    <row r="373" spans="1:26" ht="13.5" customHeight="1" x14ac:dyDescent="0.25">
      <c r="A373" s="44"/>
      <c r="B373" s="44"/>
      <c r="C373" s="44"/>
      <c r="D373" s="45"/>
      <c r="E373" s="46"/>
      <c r="F373" s="15"/>
      <c r="G373" s="15"/>
      <c r="H373" s="44"/>
      <c r="J373" s="46"/>
      <c r="K373" s="52"/>
      <c r="L373" s="15"/>
      <c r="M373" s="15"/>
      <c r="N373" s="15"/>
      <c r="O373" s="15"/>
      <c r="P373" s="15"/>
      <c r="Q373" s="15"/>
      <c r="R373" s="15"/>
      <c r="S373" s="15"/>
      <c r="T373" s="15"/>
      <c r="U373" s="15"/>
      <c r="V373" s="15"/>
      <c r="W373" s="15"/>
      <c r="X373" s="15"/>
      <c r="Y373" s="15"/>
      <c r="Z373" s="15"/>
    </row>
    <row r="374" spans="1:26" ht="13.5" customHeight="1" x14ac:dyDescent="0.25">
      <c r="A374" s="44"/>
      <c r="B374" s="44"/>
      <c r="C374" s="44"/>
      <c r="D374" s="45"/>
      <c r="E374" s="46"/>
      <c r="F374" s="15"/>
      <c r="G374" s="15"/>
      <c r="H374" s="44"/>
      <c r="J374" s="46"/>
      <c r="K374" s="52"/>
      <c r="L374" s="15"/>
      <c r="M374" s="15"/>
      <c r="N374" s="15"/>
      <c r="O374" s="15"/>
      <c r="P374" s="15"/>
      <c r="Q374" s="15"/>
      <c r="R374" s="15"/>
      <c r="S374" s="15"/>
      <c r="T374" s="15"/>
      <c r="U374" s="15"/>
      <c r="V374" s="15"/>
      <c r="W374" s="15"/>
      <c r="X374" s="15"/>
      <c r="Y374" s="15"/>
      <c r="Z374" s="15"/>
    </row>
    <row r="375" spans="1:26" ht="13.5" customHeight="1" x14ac:dyDescent="0.25">
      <c r="A375" s="44"/>
      <c r="B375" s="44"/>
      <c r="C375" s="44"/>
      <c r="D375" s="45"/>
      <c r="E375" s="46"/>
      <c r="F375" s="15"/>
      <c r="G375" s="15"/>
      <c r="H375" s="44"/>
      <c r="J375" s="46"/>
      <c r="K375" s="52"/>
      <c r="L375" s="15"/>
      <c r="M375" s="15"/>
      <c r="N375" s="15"/>
      <c r="O375" s="15"/>
      <c r="P375" s="15"/>
      <c r="Q375" s="15"/>
      <c r="R375" s="15"/>
      <c r="S375" s="15"/>
      <c r="T375" s="15"/>
      <c r="U375" s="15"/>
      <c r="V375" s="15"/>
      <c r="W375" s="15"/>
      <c r="X375" s="15"/>
      <c r="Y375" s="15"/>
      <c r="Z375" s="15"/>
    </row>
    <row r="376" spans="1:26" ht="13.5" customHeight="1" x14ac:dyDescent="0.25">
      <c r="A376" s="44"/>
      <c r="B376" s="44"/>
      <c r="C376" s="44"/>
      <c r="D376" s="45"/>
      <c r="E376" s="46"/>
      <c r="F376" s="15"/>
      <c r="G376" s="15"/>
      <c r="H376" s="44"/>
      <c r="J376" s="46"/>
      <c r="K376" s="52"/>
      <c r="L376" s="15"/>
      <c r="M376" s="15"/>
      <c r="N376" s="15"/>
      <c r="O376" s="15"/>
      <c r="P376" s="15"/>
      <c r="Q376" s="15"/>
      <c r="R376" s="15"/>
      <c r="S376" s="15"/>
      <c r="T376" s="15"/>
      <c r="U376" s="15"/>
      <c r="V376" s="15"/>
      <c r="W376" s="15"/>
      <c r="X376" s="15"/>
      <c r="Y376" s="15"/>
      <c r="Z376" s="15"/>
    </row>
    <row r="377" spans="1:26" ht="13.5" customHeight="1" x14ac:dyDescent="0.25">
      <c r="A377" s="44"/>
      <c r="B377" s="44"/>
      <c r="C377" s="44"/>
      <c r="D377" s="45"/>
      <c r="E377" s="46"/>
      <c r="F377" s="15"/>
      <c r="G377" s="15"/>
      <c r="H377" s="44"/>
      <c r="J377" s="46"/>
      <c r="K377" s="52"/>
      <c r="L377" s="15"/>
      <c r="M377" s="15"/>
      <c r="N377" s="15"/>
      <c r="O377" s="15"/>
      <c r="P377" s="15"/>
      <c r="Q377" s="15"/>
      <c r="R377" s="15"/>
      <c r="S377" s="15"/>
      <c r="T377" s="15"/>
      <c r="U377" s="15"/>
      <c r="V377" s="15"/>
      <c r="W377" s="15"/>
      <c r="X377" s="15"/>
      <c r="Y377" s="15"/>
      <c r="Z377" s="15"/>
    </row>
    <row r="378" spans="1:26" ht="13.5" customHeight="1" x14ac:dyDescent="0.25">
      <c r="A378" s="44"/>
      <c r="B378" s="44"/>
      <c r="C378" s="44"/>
      <c r="D378" s="45"/>
      <c r="E378" s="46"/>
      <c r="F378" s="15"/>
      <c r="G378" s="15"/>
      <c r="H378" s="44"/>
      <c r="J378" s="46"/>
      <c r="K378" s="52"/>
      <c r="L378" s="15"/>
      <c r="M378" s="15"/>
      <c r="N378" s="15"/>
      <c r="O378" s="15"/>
      <c r="P378" s="15"/>
      <c r="Q378" s="15"/>
      <c r="R378" s="15"/>
      <c r="S378" s="15"/>
      <c r="T378" s="15"/>
      <c r="U378" s="15"/>
      <c r="V378" s="15"/>
      <c r="W378" s="15"/>
      <c r="X378" s="15"/>
      <c r="Y378" s="15"/>
      <c r="Z378" s="15"/>
    </row>
    <row r="379" spans="1:26" ht="13.5" customHeight="1" x14ac:dyDescent="0.25">
      <c r="A379" s="44"/>
      <c r="B379" s="44"/>
      <c r="C379" s="44"/>
      <c r="D379" s="45"/>
      <c r="E379" s="46"/>
      <c r="F379" s="15"/>
      <c r="G379" s="15"/>
      <c r="H379" s="44"/>
      <c r="J379" s="46"/>
      <c r="K379" s="52"/>
      <c r="L379" s="15"/>
      <c r="M379" s="15"/>
      <c r="N379" s="15"/>
      <c r="O379" s="15"/>
      <c r="P379" s="15"/>
      <c r="Q379" s="15"/>
      <c r="R379" s="15"/>
      <c r="S379" s="15"/>
      <c r="T379" s="15"/>
      <c r="U379" s="15"/>
      <c r="V379" s="15"/>
      <c r="W379" s="15"/>
      <c r="X379" s="15"/>
      <c r="Y379" s="15"/>
      <c r="Z379" s="15"/>
    </row>
    <row r="380" spans="1:26" ht="13.5" customHeight="1" x14ac:dyDescent="0.25">
      <c r="A380" s="44"/>
      <c r="B380" s="44"/>
      <c r="C380" s="44"/>
      <c r="D380" s="45"/>
      <c r="E380" s="46"/>
      <c r="F380" s="15"/>
      <c r="G380" s="15"/>
      <c r="H380" s="44"/>
      <c r="J380" s="46"/>
      <c r="K380" s="52"/>
      <c r="L380" s="15"/>
      <c r="M380" s="15"/>
      <c r="N380" s="15"/>
      <c r="O380" s="15"/>
      <c r="P380" s="15"/>
      <c r="Q380" s="15"/>
      <c r="R380" s="15"/>
      <c r="S380" s="15"/>
      <c r="T380" s="15"/>
      <c r="U380" s="15"/>
      <c r="V380" s="15"/>
      <c r="W380" s="15"/>
      <c r="X380" s="15"/>
      <c r="Y380" s="15"/>
      <c r="Z380" s="15"/>
    </row>
    <row r="381" spans="1:26" ht="13.5" customHeight="1" x14ac:dyDescent="0.25">
      <c r="A381" s="44"/>
      <c r="B381" s="44"/>
      <c r="C381" s="44"/>
      <c r="D381" s="45"/>
      <c r="E381" s="46"/>
      <c r="F381" s="15"/>
      <c r="G381" s="15"/>
      <c r="H381" s="44"/>
      <c r="J381" s="46"/>
      <c r="K381" s="52"/>
      <c r="L381" s="15"/>
      <c r="M381" s="15"/>
      <c r="N381" s="15"/>
      <c r="O381" s="15"/>
      <c r="P381" s="15"/>
      <c r="Q381" s="15"/>
      <c r="R381" s="15"/>
      <c r="S381" s="15"/>
      <c r="T381" s="15"/>
      <c r="U381" s="15"/>
      <c r="V381" s="15"/>
      <c r="W381" s="15"/>
      <c r="X381" s="15"/>
      <c r="Y381" s="15"/>
      <c r="Z381" s="15"/>
    </row>
    <row r="382" spans="1:26" ht="13.5" customHeight="1" x14ac:dyDescent="0.25">
      <c r="A382" s="44"/>
      <c r="B382" s="44"/>
      <c r="C382" s="44"/>
      <c r="D382" s="45"/>
      <c r="E382" s="46"/>
      <c r="F382" s="15"/>
      <c r="G382" s="15"/>
      <c r="H382" s="44"/>
      <c r="J382" s="46"/>
      <c r="K382" s="52"/>
      <c r="L382" s="15"/>
      <c r="M382" s="15"/>
      <c r="N382" s="15"/>
      <c r="O382" s="15"/>
      <c r="P382" s="15"/>
      <c r="Q382" s="15"/>
      <c r="R382" s="15"/>
      <c r="S382" s="15"/>
      <c r="T382" s="15"/>
      <c r="U382" s="15"/>
      <c r="V382" s="15"/>
      <c r="W382" s="15"/>
      <c r="X382" s="15"/>
      <c r="Y382" s="15"/>
      <c r="Z382" s="15"/>
    </row>
    <row r="383" spans="1:26" ht="13.5" customHeight="1" x14ac:dyDescent="0.25">
      <c r="A383" s="44"/>
      <c r="B383" s="44"/>
      <c r="C383" s="44"/>
      <c r="D383" s="45"/>
      <c r="E383" s="46"/>
      <c r="F383" s="15"/>
      <c r="G383" s="15"/>
      <c r="H383" s="44"/>
      <c r="J383" s="46"/>
      <c r="K383" s="52"/>
      <c r="L383" s="15"/>
      <c r="M383" s="15"/>
      <c r="N383" s="15"/>
      <c r="O383" s="15"/>
      <c r="P383" s="15"/>
      <c r="Q383" s="15"/>
      <c r="R383" s="15"/>
      <c r="S383" s="15"/>
      <c r="T383" s="15"/>
      <c r="U383" s="15"/>
      <c r="V383" s="15"/>
      <c r="W383" s="15"/>
      <c r="X383" s="15"/>
      <c r="Y383" s="15"/>
      <c r="Z383" s="15"/>
    </row>
    <row r="384" spans="1:26" ht="13.5" customHeight="1" x14ac:dyDescent="0.25">
      <c r="A384" s="44"/>
      <c r="B384" s="44"/>
      <c r="C384" s="44"/>
      <c r="D384" s="45"/>
      <c r="E384" s="46"/>
      <c r="F384" s="15"/>
      <c r="G384" s="15"/>
      <c r="H384" s="44"/>
      <c r="J384" s="46"/>
      <c r="K384" s="52"/>
      <c r="L384" s="15"/>
      <c r="M384" s="15"/>
      <c r="N384" s="15"/>
      <c r="O384" s="15"/>
      <c r="P384" s="15"/>
      <c r="Q384" s="15"/>
      <c r="R384" s="15"/>
      <c r="S384" s="15"/>
      <c r="T384" s="15"/>
      <c r="U384" s="15"/>
      <c r="V384" s="15"/>
      <c r="W384" s="15"/>
      <c r="X384" s="15"/>
      <c r="Y384" s="15"/>
      <c r="Z384" s="15"/>
    </row>
    <row r="385" spans="1:26" ht="13.5" customHeight="1" x14ac:dyDescent="0.25">
      <c r="A385" s="44"/>
      <c r="B385" s="44"/>
      <c r="C385" s="44"/>
      <c r="D385" s="45"/>
      <c r="E385" s="46"/>
      <c r="F385" s="15"/>
      <c r="G385" s="15"/>
      <c r="H385" s="44"/>
      <c r="J385" s="46"/>
      <c r="K385" s="52"/>
      <c r="L385" s="15"/>
      <c r="M385" s="15"/>
      <c r="N385" s="15"/>
      <c r="O385" s="15"/>
      <c r="P385" s="15"/>
      <c r="Q385" s="15"/>
      <c r="R385" s="15"/>
      <c r="S385" s="15"/>
      <c r="T385" s="15"/>
      <c r="U385" s="15"/>
      <c r="V385" s="15"/>
      <c r="W385" s="15"/>
      <c r="X385" s="15"/>
      <c r="Y385" s="15"/>
      <c r="Z385" s="15"/>
    </row>
    <row r="386" spans="1:26" ht="13.5" customHeight="1" x14ac:dyDescent="0.25">
      <c r="A386" s="44"/>
      <c r="B386" s="44"/>
      <c r="C386" s="44"/>
      <c r="D386" s="45"/>
      <c r="E386" s="46"/>
      <c r="F386" s="15"/>
      <c r="G386" s="15"/>
      <c r="H386" s="44"/>
      <c r="J386" s="46"/>
      <c r="K386" s="52"/>
      <c r="L386" s="15"/>
      <c r="M386" s="15"/>
      <c r="N386" s="15"/>
      <c r="O386" s="15"/>
      <c r="P386" s="15"/>
      <c r="Q386" s="15"/>
      <c r="R386" s="15"/>
      <c r="S386" s="15"/>
      <c r="T386" s="15"/>
      <c r="U386" s="15"/>
      <c r="V386" s="15"/>
      <c r="W386" s="15"/>
      <c r="X386" s="15"/>
      <c r="Y386" s="15"/>
      <c r="Z386" s="15"/>
    </row>
    <row r="387" spans="1:26" ht="13.5" customHeight="1" x14ac:dyDescent="0.25">
      <c r="A387" s="44"/>
      <c r="B387" s="44"/>
      <c r="C387" s="44"/>
      <c r="D387" s="45"/>
      <c r="E387" s="46"/>
      <c r="F387" s="15"/>
      <c r="G387" s="15"/>
      <c r="H387" s="44"/>
      <c r="J387" s="46"/>
      <c r="K387" s="52"/>
      <c r="L387" s="15"/>
      <c r="M387" s="15"/>
      <c r="N387" s="15"/>
      <c r="O387" s="15"/>
      <c r="P387" s="15"/>
      <c r="Q387" s="15"/>
      <c r="R387" s="15"/>
      <c r="S387" s="15"/>
      <c r="T387" s="15"/>
      <c r="U387" s="15"/>
      <c r="V387" s="15"/>
      <c r="W387" s="15"/>
      <c r="X387" s="15"/>
      <c r="Y387" s="15"/>
      <c r="Z387" s="15"/>
    </row>
    <row r="388" spans="1:26" ht="13.5" customHeight="1" x14ac:dyDescent="0.25">
      <c r="A388" s="44"/>
      <c r="B388" s="44"/>
      <c r="C388" s="44"/>
      <c r="D388" s="45"/>
      <c r="E388" s="46"/>
      <c r="F388" s="15"/>
      <c r="G388" s="15"/>
      <c r="H388" s="44"/>
      <c r="J388" s="46"/>
      <c r="K388" s="52"/>
      <c r="L388" s="15"/>
      <c r="M388" s="15"/>
      <c r="N388" s="15"/>
      <c r="O388" s="15"/>
      <c r="P388" s="15"/>
      <c r="Q388" s="15"/>
      <c r="R388" s="15"/>
      <c r="S388" s="15"/>
      <c r="T388" s="15"/>
      <c r="U388" s="15"/>
      <c r="V388" s="15"/>
      <c r="W388" s="15"/>
      <c r="X388" s="15"/>
      <c r="Y388" s="15"/>
      <c r="Z388" s="15"/>
    </row>
    <row r="389" spans="1:26" ht="13.5" customHeight="1" x14ac:dyDescent="0.25">
      <c r="A389" s="44"/>
      <c r="B389" s="44"/>
      <c r="C389" s="44"/>
      <c r="D389" s="45"/>
      <c r="E389" s="46"/>
      <c r="F389" s="15"/>
      <c r="G389" s="15"/>
      <c r="H389" s="44"/>
      <c r="J389" s="46"/>
      <c r="K389" s="52"/>
      <c r="L389" s="15"/>
      <c r="M389" s="15"/>
      <c r="N389" s="15"/>
      <c r="O389" s="15"/>
      <c r="P389" s="15"/>
      <c r="Q389" s="15"/>
      <c r="R389" s="15"/>
      <c r="S389" s="15"/>
      <c r="T389" s="15"/>
      <c r="U389" s="15"/>
      <c r="V389" s="15"/>
      <c r="W389" s="15"/>
      <c r="X389" s="15"/>
      <c r="Y389" s="15"/>
      <c r="Z389" s="15"/>
    </row>
    <row r="390" spans="1:26" ht="13.5" customHeight="1" x14ac:dyDescent="0.25">
      <c r="A390" s="44"/>
      <c r="B390" s="44"/>
      <c r="C390" s="44"/>
      <c r="D390" s="45"/>
      <c r="E390" s="46"/>
      <c r="F390" s="15"/>
      <c r="G390" s="15"/>
      <c r="H390" s="44"/>
      <c r="J390" s="46"/>
      <c r="K390" s="52"/>
      <c r="L390" s="15"/>
      <c r="M390" s="15"/>
      <c r="N390" s="15"/>
      <c r="O390" s="15"/>
      <c r="P390" s="15"/>
      <c r="Q390" s="15"/>
      <c r="R390" s="15"/>
      <c r="S390" s="15"/>
      <c r="T390" s="15"/>
      <c r="U390" s="15"/>
      <c r="V390" s="15"/>
      <c r="W390" s="15"/>
      <c r="X390" s="15"/>
      <c r="Y390" s="15"/>
      <c r="Z390" s="15"/>
    </row>
    <row r="391" spans="1:26" ht="13.5" customHeight="1" x14ac:dyDescent="0.25">
      <c r="A391" s="44"/>
      <c r="B391" s="44"/>
      <c r="C391" s="44"/>
      <c r="D391" s="45"/>
      <c r="E391" s="46"/>
      <c r="F391" s="15"/>
      <c r="G391" s="15"/>
      <c r="H391" s="44"/>
      <c r="J391" s="46"/>
      <c r="K391" s="52"/>
      <c r="L391" s="15"/>
      <c r="M391" s="15"/>
      <c r="N391" s="15"/>
      <c r="O391" s="15"/>
      <c r="P391" s="15"/>
      <c r="Q391" s="15"/>
      <c r="R391" s="15"/>
      <c r="S391" s="15"/>
      <c r="T391" s="15"/>
      <c r="U391" s="15"/>
      <c r="V391" s="15"/>
      <c r="W391" s="15"/>
      <c r="X391" s="15"/>
      <c r="Y391" s="15"/>
      <c r="Z391" s="15"/>
    </row>
    <row r="392" spans="1:26" ht="13.5" customHeight="1" x14ac:dyDescent="0.25">
      <c r="A392" s="44"/>
      <c r="B392" s="44"/>
      <c r="C392" s="44"/>
      <c r="D392" s="45"/>
      <c r="E392" s="46"/>
      <c r="F392" s="15"/>
      <c r="G392" s="15"/>
      <c r="H392" s="44"/>
      <c r="J392" s="46"/>
      <c r="K392" s="52"/>
      <c r="L392" s="15"/>
      <c r="M392" s="15"/>
      <c r="N392" s="15"/>
      <c r="O392" s="15"/>
      <c r="P392" s="15"/>
      <c r="Q392" s="15"/>
      <c r="R392" s="15"/>
      <c r="S392" s="15"/>
      <c r="T392" s="15"/>
      <c r="U392" s="15"/>
      <c r="V392" s="15"/>
      <c r="W392" s="15"/>
      <c r="X392" s="15"/>
      <c r="Y392" s="15"/>
      <c r="Z392" s="15"/>
    </row>
    <row r="393" spans="1:26" ht="13.5" customHeight="1" x14ac:dyDescent="0.25">
      <c r="A393" s="44"/>
      <c r="B393" s="44"/>
      <c r="C393" s="44"/>
      <c r="D393" s="45"/>
      <c r="E393" s="46"/>
      <c r="F393" s="15"/>
      <c r="G393" s="15"/>
      <c r="H393" s="44"/>
      <c r="J393" s="46"/>
      <c r="K393" s="52"/>
      <c r="L393" s="15"/>
      <c r="M393" s="15"/>
      <c r="N393" s="15"/>
      <c r="O393" s="15"/>
      <c r="P393" s="15"/>
      <c r="Q393" s="15"/>
      <c r="R393" s="15"/>
      <c r="S393" s="15"/>
      <c r="T393" s="15"/>
      <c r="U393" s="15"/>
      <c r="V393" s="15"/>
      <c r="W393" s="15"/>
      <c r="X393" s="15"/>
      <c r="Y393" s="15"/>
      <c r="Z393" s="15"/>
    </row>
    <row r="394" spans="1:26" ht="13.5" customHeight="1" x14ac:dyDescent="0.25">
      <c r="A394" s="44"/>
      <c r="B394" s="44"/>
      <c r="C394" s="44"/>
      <c r="D394" s="45"/>
      <c r="E394" s="46"/>
      <c r="F394" s="15"/>
      <c r="G394" s="15"/>
      <c r="H394" s="44"/>
      <c r="J394" s="46"/>
      <c r="K394" s="52"/>
      <c r="L394" s="15"/>
      <c r="M394" s="15"/>
      <c r="N394" s="15"/>
      <c r="O394" s="15"/>
      <c r="P394" s="15"/>
      <c r="Q394" s="15"/>
      <c r="R394" s="15"/>
      <c r="S394" s="15"/>
      <c r="T394" s="15"/>
      <c r="U394" s="15"/>
      <c r="V394" s="15"/>
      <c r="W394" s="15"/>
      <c r="X394" s="15"/>
      <c r="Y394" s="15"/>
      <c r="Z394" s="15"/>
    </row>
    <row r="395" spans="1:26" ht="13.5" customHeight="1" x14ac:dyDescent="0.25">
      <c r="A395" s="44"/>
      <c r="B395" s="44"/>
      <c r="C395" s="44"/>
      <c r="D395" s="45"/>
      <c r="E395" s="46"/>
      <c r="F395" s="15"/>
      <c r="G395" s="15"/>
      <c r="H395" s="44"/>
      <c r="J395" s="46"/>
      <c r="K395" s="52"/>
      <c r="L395" s="15"/>
      <c r="M395" s="15"/>
      <c r="N395" s="15"/>
      <c r="O395" s="15"/>
      <c r="P395" s="15"/>
      <c r="Q395" s="15"/>
      <c r="R395" s="15"/>
      <c r="S395" s="15"/>
      <c r="T395" s="15"/>
      <c r="U395" s="15"/>
      <c r="V395" s="15"/>
      <c r="W395" s="15"/>
      <c r="X395" s="15"/>
      <c r="Y395" s="15"/>
      <c r="Z395" s="15"/>
    </row>
    <row r="396" spans="1:26" ht="13.5" customHeight="1" x14ac:dyDescent="0.25">
      <c r="A396" s="44"/>
      <c r="B396" s="44"/>
      <c r="C396" s="44"/>
      <c r="D396" s="45"/>
      <c r="E396" s="46"/>
      <c r="F396" s="15"/>
      <c r="G396" s="15"/>
      <c r="H396" s="44"/>
      <c r="J396" s="46"/>
      <c r="K396" s="52"/>
      <c r="L396" s="15"/>
      <c r="M396" s="15"/>
      <c r="N396" s="15"/>
      <c r="O396" s="15"/>
      <c r="P396" s="15"/>
      <c r="Q396" s="15"/>
      <c r="R396" s="15"/>
      <c r="S396" s="15"/>
      <c r="T396" s="15"/>
      <c r="U396" s="15"/>
      <c r="V396" s="15"/>
      <c r="W396" s="15"/>
      <c r="X396" s="15"/>
      <c r="Y396" s="15"/>
      <c r="Z396" s="15"/>
    </row>
    <row r="397" spans="1:26" ht="13.5" customHeight="1" x14ac:dyDescent="0.25">
      <c r="A397" s="44"/>
      <c r="B397" s="44"/>
      <c r="C397" s="44"/>
      <c r="D397" s="45"/>
      <c r="E397" s="46"/>
      <c r="F397" s="15"/>
      <c r="G397" s="15"/>
      <c r="H397" s="44"/>
      <c r="J397" s="46"/>
      <c r="K397" s="52"/>
      <c r="L397" s="15"/>
      <c r="M397" s="15"/>
      <c r="N397" s="15"/>
      <c r="O397" s="15"/>
      <c r="P397" s="15"/>
      <c r="Q397" s="15"/>
      <c r="R397" s="15"/>
      <c r="S397" s="15"/>
      <c r="T397" s="15"/>
      <c r="U397" s="15"/>
      <c r="V397" s="15"/>
      <c r="W397" s="15"/>
      <c r="X397" s="15"/>
      <c r="Y397" s="15"/>
      <c r="Z397" s="15"/>
    </row>
    <row r="398" spans="1:26" ht="13.5" customHeight="1" x14ac:dyDescent="0.25">
      <c r="A398" s="44"/>
      <c r="B398" s="44"/>
      <c r="C398" s="44"/>
      <c r="D398" s="45"/>
      <c r="E398" s="46"/>
      <c r="F398" s="15"/>
      <c r="G398" s="15"/>
      <c r="H398" s="44"/>
      <c r="J398" s="46"/>
      <c r="K398" s="52"/>
      <c r="L398" s="15"/>
      <c r="M398" s="15"/>
      <c r="N398" s="15"/>
      <c r="O398" s="15"/>
      <c r="P398" s="15"/>
      <c r="Q398" s="15"/>
      <c r="R398" s="15"/>
      <c r="S398" s="15"/>
      <c r="T398" s="15"/>
      <c r="U398" s="15"/>
      <c r="V398" s="15"/>
      <c r="W398" s="15"/>
      <c r="X398" s="15"/>
      <c r="Y398" s="15"/>
      <c r="Z398" s="15"/>
    </row>
    <row r="399" spans="1:26" ht="13.5" customHeight="1" x14ac:dyDescent="0.25">
      <c r="A399" s="44"/>
      <c r="B399" s="44"/>
      <c r="C399" s="44"/>
      <c r="D399" s="45"/>
      <c r="E399" s="46"/>
      <c r="F399" s="15"/>
      <c r="G399" s="15"/>
      <c r="H399" s="44"/>
      <c r="J399" s="46"/>
      <c r="K399" s="52"/>
      <c r="L399" s="15"/>
      <c r="M399" s="15"/>
      <c r="N399" s="15"/>
      <c r="O399" s="15"/>
      <c r="P399" s="15"/>
      <c r="Q399" s="15"/>
      <c r="R399" s="15"/>
      <c r="S399" s="15"/>
      <c r="T399" s="15"/>
      <c r="U399" s="15"/>
      <c r="V399" s="15"/>
      <c r="W399" s="15"/>
      <c r="X399" s="15"/>
      <c r="Y399" s="15"/>
      <c r="Z399" s="15"/>
    </row>
    <row r="400" spans="1:26" ht="13.5" customHeight="1" x14ac:dyDescent="0.25">
      <c r="A400" s="44"/>
      <c r="B400" s="44"/>
      <c r="C400" s="44"/>
      <c r="D400" s="45"/>
      <c r="E400" s="46"/>
      <c r="F400" s="15"/>
      <c r="G400" s="15"/>
      <c r="H400" s="44"/>
      <c r="J400" s="46"/>
      <c r="K400" s="52"/>
      <c r="L400" s="15"/>
      <c r="M400" s="15"/>
      <c r="N400" s="15"/>
      <c r="O400" s="15"/>
      <c r="P400" s="15"/>
      <c r="Q400" s="15"/>
      <c r="R400" s="15"/>
      <c r="S400" s="15"/>
      <c r="T400" s="15"/>
      <c r="U400" s="15"/>
      <c r="V400" s="15"/>
      <c r="W400" s="15"/>
      <c r="X400" s="15"/>
      <c r="Y400" s="15"/>
      <c r="Z400" s="15"/>
    </row>
    <row r="401" spans="1:26" ht="13.5" customHeight="1" x14ac:dyDescent="0.25">
      <c r="A401" s="44"/>
      <c r="B401" s="44"/>
      <c r="C401" s="44"/>
      <c r="D401" s="45"/>
      <c r="E401" s="46"/>
      <c r="F401" s="15"/>
      <c r="G401" s="15"/>
      <c r="H401" s="44"/>
      <c r="J401" s="46"/>
      <c r="K401" s="52"/>
      <c r="L401" s="15"/>
      <c r="M401" s="15"/>
      <c r="N401" s="15"/>
      <c r="O401" s="15"/>
      <c r="P401" s="15"/>
      <c r="Q401" s="15"/>
      <c r="R401" s="15"/>
      <c r="S401" s="15"/>
      <c r="T401" s="15"/>
      <c r="U401" s="15"/>
      <c r="V401" s="15"/>
      <c r="W401" s="15"/>
      <c r="X401" s="15"/>
      <c r="Y401" s="15"/>
      <c r="Z401" s="15"/>
    </row>
    <row r="402" spans="1:26" ht="13.5" customHeight="1" x14ac:dyDescent="0.25">
      <c r="A402" s="44"/>
      <c r="B402" s="44"/>
      <c r="C402" s="44"/>
      <c r="D402" s="45"/>
      <c r="E402" s="46"/>
      <c r="F402" s="15"/>
      <c r="G402" s="15"/>
      <c r="H402" s="44"/>
      <c r="J402" s="46"/>
      <c r="K402" s="52"/>
      <c r="L402" s="15"/>
      <c r="M402" s="15"/>
      <c r="N402" s="15"/>
      <c r="O402" s="15"/>
      <c r="P402" s="15"/>
      <c r="Q402" s="15"/>
      <c r="R402" s="15"/>
      <c r="S402" s="15"/>
      <c r="T402" s="15"/>
      <c r="U402" s="15"/>
      <c r="V402" s="15"/>
      <c r="W402" s="15"/>
      <c r="X402" s="15"/>
      <c r="Y402" s="15"/>
      <c r="Z402" s="15"/>
    </row>
    <row r="403" spans="1:26" ht="13.5" customHeight="1" x14ac:dyDescent="0.25">
      <c r="A403" s="44"/>
      <c r="B403" s="44"/>
      <c r="C403" s="44"/>
      <c r="D403" s="45"/>
      <c r="E403" s="46"/>
      <c r="F403" s="15"/>
      <c r="G403" s="15"/>
      <c r="H403" s="44"/>
      <c r="J403" s="46"/>
      <c r="K403" s="52"/>
      <c r="L403" s="15"/>
      <c r="M403" s="15"/>
      <c r="N403" s="15"/>
      <c r="O403" s="15"/>
      <c r="P403" s="15"/>
      <c r="Q403" s="15"/>
      <c r="R403" s="15"/>
      <c r="S403" s="15"/>
      <c r="T403" s="15"/>
      <c r="U403" s="15"/>
      <c r="V403" s="15"/>
      <c r="W403" s="15"/>
      <c r="X403" s="15"/>
      <c r="Y403" s="15"/>
      <c r="Z403" s="15"/>
    </row>
    <row r="404" spans="1:26" ht="13.5" customHeight="1" x14ac:dyDescent="0.25">
      <c r="A404" s="44"/>
      <c r="B404" s="44"/>
      <c r="C404" s="44"/>
      <c r="D404" s="45"/>
      <c r="E404" s="46"/>
      <c r="F404" s="15"/>
      <c r="G404" s="15"/>
      <c r="H404" s="44"/>
      <c r="J404" s="46"/>
      <c r="K404" s="52"/>
      <c r="L404" s="15"/>
      <c r="M404" s="15"/>
      <c r="N404" s="15"/>
      <c r="O404" s="15"/>
      <c r="P404" s="15"/>
      <c r="Q404" s="15"/>
      <c r="R404" s="15"/>
      <c r="S404" s="15"/>
      <c r="T404" s="15"/>
      <c r="U404" s="15"/>
      <c r="V404" s="15"/>
      <c r="W404" s="15"/>
      <c r="X404" s="15"/>
      <c r="Y404" s="15"/>
      <c r="Z404" s="15"/>
    </row>
    <row r="405" spans="1:26" ht="13.5" customHeight="1" x14ac:dyDescent="0.25">
      <c r="A405" s="44"/>
      <c r="B405" s="44"/>
      <c r="C405" s="44"/>
      <c r="D405" s="45"/>
      <c r="E405" s="46"/>
      <c r="F405" s="15"/>
      <c r="G405" s="15"/>
      <c r="H405" s="44"/>
      <c r="J405" s="46"/>
      <c r="K405" s="52"/>
      <c r="L405" s="15"/>
      <c r="M405" s="15"/>
      <c r="N405" s="15"/>
      <c r="O405" s="15"/>
      <c r="P405" s="15"/>
      <c r="Q405" s="15"/>
      <c r="R405" s="15"/>
      <c r="S405" s="15"/>
      <c r="T405" s="15"/>
      <c r="U405" s="15"/>
      <c r="V405" s="15"/>
      <c r="W405" s="15"/>
      <c r="X405" s="15"/>
      <c r="Y405" s="15"/>
      <c r="Z405" s="15"/>
    </row>
    <row r="406" spans="1:26" ht="13.5" customHeight="1" x14ac:dyDescent="0.25">
      <c r="A406" s="44"/>
      <c r="B406" s="44"/>
      <c r="C406" s="44"/>
      <c r="D406" s="45"/>
      <c r="E406" s="46"/>
      <c r="F406" s="15"/>
      <c r="G406" s="15"/>
      <c r="H406" s="44"/>
      <c r="J406" s="46"/>
      <c r="K406" s="52"/>
      <c r="L406" s="15"/>
      <c r="M406" s="15"/>
      <c r="N406" s="15"/>
      <c r="O406" s="15"/>
      <c r="P406" s="15"/>
      <c r="Q406" s="15"/>
      <c r="R406" s="15"/>
      <c r="S406" s="15"/>
      <c r="T406" s="15"/>
      <c r="U406" s="15"/>
      <c r="V406" s="15"/>
      <c r="W406" s="15"/>
      <c r="X406" s="15"/>
      <c r="Y406" s="15"/>
      <c r="Z406" s="15"/>
    </row>
    <row r="407" spans="1:26" ht="13.5" customHeight="1" x14ac:dyDescent="0.25">
      <c r="A407" s="44"/>
      <c r="B407" s="44"/>
      <c r="C407" s="44"/>
      <c r="D407" s="45"/>
      <c r="E407" s="46"/>
      <c r="F407" s="15"/>
      <c r="G407" s="15"/>
      <c r="H407" s="44"/>
      <c r="J407" s="46"/>
      <c r="K407" s="52"/>
      <c r="L407" s="15"/>
      <c r="M407" s="15"/>
      <c r="N407" s="15"/>
      <c r="O407" s="15"/>
      <c r="P407" s="15"/>
      <c r="Q407" s="15"/>
      <c r="R407" s="15"/>
      <c r="S407" s="15"/>
      <c r="T407" s="15"/>
      <c r="U407" s="15"/>
      <c r="V407" s="15"/>
      <c r="W407" s="15"/>
      <c r="X407" s="15"/>
      <c r="Y407" s="15"/>
      <c r="Z407" s="15"/>
    </row>
    <row r="408" spans="1:26" ht="13.5" customHeight="1" x14ac:dyDescent="0.25">
      <c r="A408" s="44"/>
      <c r="B408" s="44"/>
      <c r="C408" s="44"/>
      <c r="D408" s="45"/>
      <c r="E408" s="46"/>
      <c r="F408" s="15"/>
      <c r="G408" s="15"/>
      <c r="H408" s="44"/>
      <c r="J408" s="46"/>
      <c r="K408" s="52"/>
      <c r="L408" s="15"/>
      <c r="M408" s="15"/>
      <c r="N408" s="15"/>
      <c r="O408" s="15"/>
      <c r="P408" s="15"/>
      <c r="Q408" s="15"/>
      <c r="R408" s="15"/>
      <c r="S408" s="15"/>
      <c r="T408" s="15"/>
      <c r="U408" s="15"/>
      <c r="V408" s="15"/>
      <c r="W408" s="15"/>
      <c r="X408" s="15"/>
      <c r="Y408" s="15"/>
      <c r="Z408" s="15"/>
    </row>
    <row r="409" spans="1:26" ht="13.5" customHeight="1" x14ac:dyDescent="0.25">
      <c r="A409" s="44"/>
      <c r="B409" s="44"/>
      <c r="C409" s="44"/>
      <c r="D409" s="45"/>
      <c r="E409" s="46"/>
      <c r="F409" s="15"/>
      <c r="G409" s="15"/>
      <c r="H409" s="44"/>
      <c r="J409" s="46"/>
      <c r="K409" s="52"/>
      <c r="L409" s="15"/>
      <c r="M409" s="15"/>
      <c r="N409" s="15"/>
      <c r="O409" s="15"/>
      <c r="P409" s="15"/>
      <c r="Q409" s="15"/>
      <c r="R409" s="15"/>
      <c r="S409" s="15"/>
      <c r="T409" s="15"/>
      <c r="U409" s="15"/>
      <c r="V409" s="15"/>
      <c r="W409" s="15"/>
      <c r="X409" s="15"/>
      <c r="Y409" s="15"/>
      <c r="Z409" s="15"/>
    </row>
    <row r="410" spans="1:26" ht="13.5" customHeight="1" x14ac:dyDescent="0.25">
      <c r="A410" s="44"/>
      <c r="B410" s="44"/>
      <c r="C410" s="44"/>
      <c r="D410" s="45"/>
      <c r="E410" s="46"/>
      <c r="F410" s="15"/>
      <c r="G410" s="15"/>
      <c r="H410" s="44"/>
      <c r="J410" s="46"/>
      <c r="K410" s="52"/>
      <c r="L410" s="15"/>
      <c r="M410" s="15"/>
      <c r="N410" s="15"/>
      <c r="O410" s="15"/>
      <c r="P410" s="15"/>
      <c r="Q410" s="15"/>
      <c r="R410" s="15"/>
      <c r="S410" s="15"/>
      <c r="T410" s="15"/>
      <c r="U410" s="15"/>
      <c r="V410" s="15"/>
      <c r="W410" s="15"/>
      <c r="X410" s="15"/>
      <c r="Y410" s="15"/>
      <c r="Z410" s="15"/>
    </row>
    <row r="411" spans="1:26" ht="13.5" customHeight="1" x14ac:dyDescent="0.25">
      <c r="A411" s="44"/>
      <c r="B411" s="44"/>
      <c r="C411" s="44"/>
      <c r="D411" s="45"/>
      <c r="E411" s="46"/>
      <c r="F411" s="15"/>
      <c r="G411" s="15"/>
      <c r="H411" s="44"/>
      <c r="J411" s="46"/>
      <c r="K411" s="52"/>
      <c r="L411" s="15"/>
      <c r="M411" s="15"/>
      <c r="N411" s="15"/>
      <c r="O411" s="15"/>
      <c r="P411" s="15"/>
      <c r="Q411" s="15"/>
      <c r="R411" s="15"/>
      <c r="S411" s="15"/>
      <c r="T411" s="15"/>
      <c r="U411" s="15"/>
      <c r="V411" s="15"/>
      <c r="W411" s="15"/>
      <c r="X411" s="15"/>
      <c r="Y411" s="15"/>
      <c r="Z411" s="15"/>
    </row>
    <row r="412" spans="1:26" ht="13.5" customHeight="1" x14ac:dyDescent="0.25">
      <c r="A412" s="44"/>
      <c r="B412" s="44"/>
      <c r="C412" s="44"/>
      <c r="D412" s="45"/>
      <c r="E412" s="46"/>
      <c r="F412" s="15"/>
      <c r="G412" s="15"/>
      <c r="H412" s="44"/>
      <c r="J412" s="46"/>
      <c r="K412" s="52"/>
      <c r="L412" s="15"/>
      <c r="M412" s="15"/>
      <c r="N412" s="15"/>
      <c r="O412" s="15"/>
      <c r="P412" s="15"/>
      <c r="Q412" s="15"/>
      <c r="R412" s="15"/>
      <c r="S412" s="15"/>
      <c r="T412" s="15"/>
      <c r="U412" s="15"/>
      <c r="V412" s="15"/>
      <c r="W412" s="15"/>
      <c r="X412" s="15"/>
      <c r="Y412" s="15"/>
      <c r="Z412" s="15"/>
    </row>
    <row r="413" spans="1:26" ht="13.5" customHeight="1" x14ac:dyDescent="0.25">
      <c r="A413" s="44"/>
      <c r="B413" s="44"/>
      <c r="C413" s="44"/>
      <c r="D413" s="45"/>
      <c r="E413" s="46"/>
      <c r="F413" s="15"/>
      <c r="G413" s="15"/>
      <c r="H413" s="44"/>
      <c r="J413" s="46"/>
      <c r="K413" s="52"/>
      <c r="L413" s="15"/>
      <c r="M413" s="15"/>
      <c r="N413" s="15"/>
      <c r="O413" s="15"/>
      <c r="P413" s="15"/>
      <c r="Q413" s="15"/>
      <c r="R413" s="15"/>
      <c r="S413" s="15"/>
      <c r="T413" s="15"/>
      <c r="U413" s="15"/>
      <c r="V413" s="15"/>
      <c r="W413" s="15"/>
      <c r="X413" s="15"/>
      <c r="Y413" s="15"/>
      <c r="Z413" s="15"/>
    </row>
    <row r="414" spans="1:26" ht="13.5" customHeight="1" x14ac:dyDescent="0.25">
      <c r="A414" s="44"/>
      <c r="B414" s="44"/>
      <c r="C414" s="44"/>
      <c r="D414" s="45"/>
      <c r="E414" s="46"/>
      <c r="F414" s="15"/>
      <c r="G414" s="15"/>
      <c r="H414" s="44"/>
      <c r="J414" s="46"/>
      <c r="K414" s="52"/>
      <c r="L414" s="15"/>
      <c r="M414" s="15"/>
      <c r="N414" s="15"/>
      <c r="O414" s="15"/>
      <c r="P414" s="15"/>
      <c r="Q414" s="15"/>
      <c r="R414" s="15"/>
      <c r="S414" s="15"/>
      <c r="T414" s="15"/>
      <c r="U414" s="15"/>
      <c r="V414" s="15"/>
      <c r="W414" s="15"/>
      <c r="X414" s="15"/>
      <c r="Y414" s="15"/>
      <c r="Z414" s="15"/>
    </row>
    <row r="415" spans="1:26" ht="13.5" customHeight="1" x14ac:dyDescent="0.25">
      <c r="A415" s="44"/>
      <c r="B415" s="44"/>
      <c r="C415" s="44"/>
      <c r="D415" s="45"/>
      <c r="E415" s="46"/>
      <c r="F415" s="15"/>
      <c r="G415" s="15"/>
      <c r="H415" s="44"/>
      <c r="J415" s="46"/>
      <c r="K415" s="52"/>
      <c r="L415" s="15"/>
      <c r="M415" s="15"/>
      <c r="N415" s="15"/>
      <c r="O415" s="15"/>
      <c r="P415" s="15"/>
      <c r="Q415" s="15"/>
      <c r="R415" s="15"/>
      <c r="S415" s="15"/>
      <c r="T415" s="15"/>
      <c r="U415" s="15"/>
      <c r="V415" s="15"/>
      <c r="W415" s="15"/>
      <c r="X415" s="15"/>
      <c r="Y415" s="15"/>
      <c r="Z415" s="15"/>
    </row>
    <row r="416" spans="1:26" ht="13.5" customHeight="1" x14ac:dyDescent="0.25">
      <c r="A416" s="44"/>
      <c r="B416" s="44"/>
      <c r="C416" s="44"/>
      <c r="D416" s="45"/>
      <c r="E416" s="46"/>
      <c r="F416" s="15"/>
      <c r="G416" s="15"/>
      <c r="H416" s="44"/>
      <c r="J416" s="46"/>
      <c r="K416" s="52"/>
      <c r="L416" s="15"/>
      <c r="M416" s="15"/>
      <c r="N416" s="15"/>
      <c r="O416" s="15"/>
      <c r="P416" s="15"/>
      <c r="Q416" s="15"/>
      <c r="R416" s="15"/>
      <c r="S416" s="15"/>
      <c r="T416" s="15"/>
      <c r="U416" s="15"/>
      <c r="V416" s="15"/>
      <c r="W416" s="15"/>
      <c r="X416" s="15"/>
      <c r="Y416" s="15"/>
      <c r="Z416" s="15"/>
    </row>
    <row r="417" spans="1:26" ht="13.5" customHeight="1" x14ac:dyDescent="0.25">
      <c r="A417" s="44"/>
      <c r="B417" s="44"/>
      <c r="C417" s="44"/>
      <c r="D417" s="45"/>
      <c r="E417" s="46"/>
      <c r="F417" s="15"/>
      <c r="G417" s="15"/>
      <c r="H417" s="44"/>
      <c r="J417" s="46"/>
      <c r="K417" s="52"/>
      <c r="L417" s="15"/>
      <c r="M417" s="15"/>
      <c r="N417" s="15"/>
      <c r="O417" s="15"/>
      <c r="P417" s="15"/>
      <c r="Q417" s="15"/>
      <c r="R417" s="15"/>
      <c r="S417" s="15"/>
      <c r="T417" s="15"/>
      <c r="U417" s="15"/>
      <c r="V417" s="15"/>
      <c r="W417" s="15"/>
      <c r="X417" s="15"/>
      <c r="Y417" s="15"/>
      <c r="Z417" s="15"/>
    </row>
    <row r="418" spans="1:26" ht="13.5" customHeight="1" x14ac:dyDescent="0.25">
      <c r="A418" s="44"/>
      <c r="B418" s="44"/>
      <c r="C418" s="44"/>
      <c r="D418" s="45"/>
      <c r="E418" s="46"/>
      <c r="F418" s="15"/>
      <c r="G418" s="15"/>
      <c r="H418" s="44"/>
      <c r="J418" s="46"/>
      <c r="K418" s="52"/>
      <c r="L418" s="15"/>
      <c r="M418" s="15"/>
      <c r="N418" s="15"/>
      <c r="O418" s="15"/>
      <c r="P418" s="15"/>
      <c r="Q418" s="15"/>
      <c r="R418" s="15"/>
      <c r="S418" s="15"/>
      <c r="T418" s="15"/>
      <c r="U418" s="15"/>
      <c r="V418" s="15"/>
      <c r="W418" s="15"/>
      <c r="X418" s="15"/>
      <c r="Y418" s="15"/>
      <c r="Z418" s="15"/>
    </row>
    <row r="419" spans="1:26" ht="13.5" customHeight="1" x14ac:dyDescent="0.25">
      <c r="A419" s="44"/>
      <c r="B419" s="44"/>
      <c r="C419" s="44"/>
      <c r="D419" s="45"/>
      <c r="E419" s="46"/>
      <c r="F419" s="15"/>
      <c r="G419" s="15"/>
      <c r="H419" s="44"/>
      <c r="J419" s="46"/>
      <c r="K419" s="52"/>
      <c r="L419" s="15"/>
      <c r="M419" s="15"/>
      <c r="N419" s="15"/>
      <c r="O419" s="15"/>
      <c r="P419" s="15"/>
      <c r="Q419" s="15"/>
      <c r="R419" s="15"/>
      <c r="S419" s="15"/>
      <c r="T419" s="15"/>
      <c r="U419" s="15"/>
      <c r="V419" s="15"/>
      <c r="W419" s="15"/>
      <c r="X419" s="15"/>
      <c r="Y419" s="15"/>
      <c r="Z419" s="15"/>
    </row>
    <row r="420" spans="1:26" ht="13.5" customHeight="1" x14ac:dyDescent="0.25">
      <c r="A420" s="44"/>
      <c r="B420" s="44"/>
      <c r="C420" s="44"/>
      <c r="D420" s="45"/>
      <c r="E420" s="46"/>
      <c r="F420" s="15"/>
      <c r="G420" s="15"/>
      <c r="H420" s="44"/>
      <c r="J420" s="46"/>
      <c r="K420" s="52"/>
      <c r="L420" s="15"/>
      <c r="M420" s="15"/>
      <c r="N420" s="15"/>
      <c r="O420" s="15"/>
      <c r="P420" s="15"/>
      <c r="Q420" s="15"/>
      <c r="R420" s="15"/>
      <c r="S420" s="15"/>
      <c r="T420" s="15"/>
      <c r="U420" s="15"/>
      <c r="V420" s="15"/>
      <c r="W420" s="15"/>
      <c r="X420" s="15"/>
      <c r="Y420" s="15"/>
      <c r="Z420" s="15"/>
    </row>
    <row r="421" spans="1:26" ht="13.5" customHeight="1" x14ac:dyDescent="0.25">
      <c r="A421" s="44"/>
      <c r="B421" s="44"/>
      <c r="C421" s="44"/>
      <c r="D421" s="45"/>
      <c r="E421" s="46"/>
      <c r="F421" s="15"/>
      <c r="G421" s="15"/>
      <c r="H421" s="44"/>
      <c r="J421" s="46"/>
      <c r="K421" s="52"/>
      <c r="L421" s="15"/>
      <c r="M421" s="15"/>
      <c r="N421" s="15"/>
      <c r="O421" s="15"/>
      <c r="P421" s="15"/>
      <c r="Q421" s="15"/>
      <c r="R421" s="15"/>
      <c r="S421" s="15"/>
      <c r="T421" s="15"/>
      <c r="U421" s="15"/>
      <c r="V421" s="15"/>
      <c r="W421" s="15"/>
      <c r="X421" s="15"/>
      <c r="Y421" s="15"/>
      <c r="Z421" s="15"/>
    </row>
    <row r="422" spans="1:26" ht="13.5" customHeight="1" x14ac:dyDescent="0.25">
      <c r="A422" s="44"/>
      <c r="B422" s="44"/>
      <c r="C422" s="44"/>
      <c r="D422" s="45"/>
      <c r="E422" s="46"/>
      <c r="F422" s="15"/>
      <c r="G422" s="15"/>
      <c r="H422" s="44"/>
      <c r="J422" s="46"/>
      <c r="K422" s="52"/>
      <c r="L422" s="15"/>
      <c r="M422" s="15"/>
      <c r="N422" s="15"/>
      <c r="O422" s="15"/>
      <c r="P422" s="15"/>
      <c r="Q422" s="15"/>
      <c r="R422" s="15"/>
      <c r="S422" s="15"/>
      <c r="T422" s="15"/>
      <c r="U422" s="15"/>
      <c r="V422" s="15"/>
      <c r="W422" s="15"/>
      <c r="X422" s="15"/>
      <c r="Y422" s="15"/>
      <c r="Z422" s="15"/>
    </row>
    <row r="423" spans="1:26" ht="13.5" customHeight="1" x14ac:dyDescent="0.25">
      <c r="A423" s="44"/>
      <c r="B423" s="44"/>
      <c r="C423" s="44"/>
      <c r="D423" s="45"/>
      <c r="E423" s="46"/>
      <c r="F423" s="15"/>
      <c r="G423" s="15"/>
      <c r="H423" s="44"/>
      <c r="J423" s="46"/>
      <c r="K423" s="52"/>
      <c r="L423" s="15"/>
      <c r="M423" s="15"/>
      <c r="N423" s="15"/>
      <c r="O423" s="15"/>
      <c r="P423" s="15"/>
      <c r="Q423" s="15"/>
      <c r="R423" s="15"/>
      <c r="S423" s="15"/>
      <c r="T423" s="15"/>
      <c r="U423" s="15"/>
      <c r="V423" s="15"/>
      <c r="W423" s="15"/>
      <c r="X423" s="15"/>
      <c r="Y423" s="15"/>
      <c r="Z423" s="15"/>
    </row>
    <row r="424" spans="1:26" ht="13.5" customHeight="1" x14ac:dyDescent="0.25">
      <c r="A424" s="44"/>
      <c r="B424" s="44"/>
      <c r="C424" s="44"/>
      <c r="D424" s="45"/>
      <c r="E424" s="46"/>
      <c r="F424" s="15"/>
      <c r="G424" s="15"/>
      <c r="H424" s="44"/>
      <c r="J424" s="46"/>
      <c r="K424" s="52"/>
      <c r="L424" s="15"/>
      <c r="M424" s="15"/>
      <c r="N424" s="15"/>
      <c r="O424" s="15"/>
      <c r="P424" s="15"/>
      <c r="Q424" s="15"/>
      <c r="R424" s="15"/>
      <c r="S424" s="15"/>
      <c r="T424" s="15"/>
      <c r="U424" s="15"/>
      <c r="V424" s="15"/>
      <c r="W424" s="15"/>
      <c r="X424" s="15"/>
      <c r="Y424" s="15"/>
      <c r="Z424" s="15"/>
    </row>
    <row r="425" spans="1:26" ht="13.5" customHeight="1" x14ac:dyDescent="0.25">
      <c r="A425" s="44"/>
      <c r="B425" s="44"/>
      <c r="C425" s="44"/>
      <c r="D425" s="45"/>
      <c r="E425" s="46"/>
      <c r="F425" s="15"/>
      <c r="G425" s="15"/>
      <c r="H425" s="44"/>
      <c r="J425" s="46"/>
      <c r="K425" s="52"/>
      <c r="L425" s="15"/>
      <c r="M425" s="15"/>
      <c r="N425" s="15"/>
      <c r="O425" s="15"/>
      <c r="P425" s="15"/>
      <c r="Q425" s="15"/>
      <c r="R425" s="15"/>
      <c r="S425" s="15"/>
      <c r="T425" s="15"/>
      <c r="U425" s="15"/>
      <c r="V425" s="15"/>
      <c r="W425" s="15"/>
      <c r="X425" s="15"/>
      <c r="Y425" s="15"/>
      <c r="Z425" s="15"/>
    </row>
    <row r="426" spans="1:26" ht="13.5" customHeight="1" x14ac:dyDescent="0.25">
      <c r="A426" s="44"/>
      <c r="B426" s="44"/>
      <c r="C426" s="44"/>
      <c r="D426" s="45"/>
      <c r="E426" s="46"/>
      <c r="F426" s="15"/>
      <c r="G426" s="15"/>
      <c r="H426" s="44"/>
      <c r="J426" s="46"/>
      <c r="K426" s="52"/>
      <c r="L426" s="15"/>
      <c r="M426" s="15"/>
      <c r="N426" s="15"/>
      <c r="O426" s="15"/>
      <c r="P426" s="15"/>
      <c r="Q426" s="15"/>
      <c r="R426" s="15"/>
      <c r="S426" s="15"/>
      <c r="T426" s="15"/>
      <c r="U426" s="15"/>
      <c r="V426" s="15"/>
      <c r="W426" s="15"/>
      <c r="X426" s="15"/>
      <c r="Y426" s="15"/>
      <c r="Z426" s="15"/>
    </row>
    <row r="427" spans="1:26" ht="13.5" customHeight="1" x14ac:dyDescent="0.25">
      <c r="A427" s="44"/>
      <c r="B427" s="44"/>
      <c r="C427" s="44"/>
      <c r="D427" s="45"/>
      <c r="E427" s="46"/>
      <c r="F427" s="15"/>
      <c r="G427" s="15"/>
      <c r="H427" s="44"/>
      <c r="J427" s="46"/>
      <c r="K427" s="52"/>
      <c r="L427" s="15"/>
      <c r="M427" s="15"/>
      <c r="N427" s="15"/>
      <c r="O427" s="15"/>
      <c r="P427" s="15"/>
      <c r="Q427" s="15"/>
      <c r="R427" s="15"/>
      <c r="S427" s="15"/>
      <c r="T427" s="15"/>
      <c r="U427" s="15"/>
      <c r="V427" s="15"/>
      <c r="W427" s="15"/>
      <c r="X427" s="15"/>
      <c r="Y427" s="15"/>
      <c r="Z427" s="15"/>
    </row>
    <row r="428" spans="1:26" ht="13.5" customHeight="1" x14ac:dyDescent="0.25">
      <c r="A428" s="44"/>
      <c r="B428" s="44"/>
      <c r="C428" s="44"/>
      <c r="D428" s="45"/>
      <c r="E428" s="46"/>
      <c r="F428" s="15"/>
      <c r="G428" s="15"/>
      <c r="H428" s="44"/>
      <c r="J428" s="46"/>
      <c r="K428" s="52"/>
      <c r="L428" s="15"/>
      <c r="M428" s="15"/>
      <c r="N428" s="15"/>
      <c r="O428" s="15"/>
      <c r="P428" s="15"/>
      <c r="Q428" s="15"/>
      <c r="R428" s="15"/>
      <c r="S428" s="15"/>
      <c r="T428" s="15"/>
      <c r="U428" s="15"/>
      <c r="V428" s="15"/>
      <c r="W428" s="15"/>
      <c r="X428" s="15"/>
      <c r="Y428" s="15"/>
      <c r="Z428" s="15"/>
    </row>
    <row r="429" spans="1:26" ht="13.5" customHeight="1" x14ac:dyDescent="0.25">
      <c r="A429" s="44"/>
      <c r="B429" s="44"/>
      <c r="C429" s="44"/>
      <c r="D429" s="45"/>
      <c r="E429" s="46"/>
      <c r="F429" s="15"/>
      <c r="G429" s="15"/>
      <c r="H429" s="44"/>
      <c r="J429" s="46"/>
      <c r="K429" s="52"/>
      <c r="L429" s="15"/>
      <c r="M429" s="15"/>
      <c r="N429" s="15"/>
      <c r="O429" s="15"/>
      <c r="P429" s="15"/>
      <c r="Q429" s="15"/>
      <c r="R429" s="15"/>
      <c r="S429" s="15"/>
      <c r="T429" s="15"/>
      <c r="U429" s="15"/>
      <c r="V429" s="15"/>
      <c r="W429" s="15"/>
      <c r="X429" s="15"/>
      <c r="Y429" s="15"/>
      <c r="Z429" s="15"/>
    </row>
    <row r="430" spans="1:26" ht="13.5" customHeight="1" x14ac:dyDescent="0.25">
      <c r="A430" s="44"/>
      <c r="B430" s="44"/>
      <c r="C430" s="44"/>
      <c r="D430" s="45"/>
      <c r="E430" s="46"/>
      <c r="F430" s="15"/>
      <c r="G430" s="15"/>
      <c r="H430" s="44"/>
      <c r="J430" s="46"/>
      <c r="K430" s="52"/>
      <c r="L430" s="15"/>
      <c r="M430" s="15"/>
      <c r="N430" s="15"/>
      <c r="O430" s="15"/>
      <c r="P430" s="15"/>
      <c r="Q430" s="15"/>
      <c r="R430" s="15"/>
      <c r="S430" s="15"/>
      <c r="T430" s="15"/>
      <c r="U430" s="15"/>
      <c r="V430" s="15"/>
      <c r="W430" s="15"/>
      <c r="X430" s="15"/>
      <c r="Y430" s="15"/>
      <c r="Z430" s="15"/>
    </row>
    <row r="431" spans="1:26" ht="13.5" customHeight="1" x14ac:dyDescent="0.25">
      <c r="A431" s="44"/>
      <c r="B431" s="44"/>
      <c r="C431" s="44"/>
      <c r="D431" s="45"/>
      <c r="E431" s="46"/>
      <c r="F431" s="15"/>
      <c r="G431" s="15"/>
      <c r="H431" s="44"/>
      <c r="J431" s="46"/>
      <c r="K431" s="52"/>
      <c r="L431" s="15"/>
      <c r="M431" s="15"/>
      <c r="N431" s="15"/>
      <c r="O431" s="15"/>
      <c r="P431" s="15"/>
      <c r="Q431" s="15"/>
      <c r="R431" s="15"/>
      <c r="S431" s="15"/>
      <c r="T431" s="15"/>
      <c r="U431" s="15"/>
      <c r="V431" s="15"/>
      <c r="W431" s="15"/>
      <c r="X431" s="15"/>
      <c r="Y431" s="15"/>
      <c r="Z431" s="15"/>
    </row>
    <row r="432" spans="1:26" ht="13.5" customHeight="1" x14ac:dyDescent="0.25">
      <c r="A432" s="44"/>
      <c r="B432" s="44"/>
      <c r="C432" s="44"/>
      <c r="D432" s="45"/>
      <c r="E432" s="46"/>
      <c r="F432" s="15"/>
      <c r="G432" s="15"/>
      <c r="H432" s="44"/>
      <c r="J432" s="46"/>
      <c r="K432" s="52"/>
      <c r="L432" s="15"/>
      <c r="M432" s="15"/>
      <c r="N432" s="15"/>
      <c r="O432" s="15"/>
      <c r="P432" s="15"/>
      <c r="Q432" s="15"/>
      <c r="R432" s="15"/>
      <c r="S432" s="15"/>
      <c r="T432" s="15"/>
      <c r="U432" s="15"/>
      <c r="V432" s="15"/>
      <c r="W432" s="15"/>
      <c r="X432" s="15"/>
      <c r="Y432" s="15"/>
      <c r="Z432" s="15"/>
    </row>
    <row r="433" spans="1:26" ht="13.5" customHeight="1" x14ac:dyDescent="0.25">
      <c r="A433" s="44"/>
      <c r="B433" s="44"/>
      <c r="C433" s="44"/>
      <c r="D433" s="45"/>
      <c r="E433" s="46"/>
      <c r="F433" s="15"/>
      <c r="G433" s="15"/>
      <c r="H433" s="44"/>
      <c r="J433" s="46"/>
      <c r="K433" s="52"/>
      <c r="L433" s="15"/>
      <c r="M433" s="15"/>
      <c r="N433" s="15"/>
      <c r="O433" s="15"/>
      <c r="P433" s="15"/>
      <c r="Q433" s="15"/>
      <c r="R433" s="15"/>
      <c r="S433" s="15"/>
      <c r="T433" s="15"/>
      <c r="U433" s="15"/>
      <c r="V433" s="15"/>
      <c r="W433" s="15"/>
      <c r="X433" s="15"/>
      <c r="Y433" s="15"/>
      <c r="Z433" s="15"/>
    </row>
    <row r="434" spans="1:26" ht="13.5" customHeight="1" x14ac:dyDescent="0.25">
      <c r="A434" s="44"/>
      <c r="B434" s="44"/>
      <c r="C434" s="44"/>
      <c r="D434" s="45"/>
      <c r="E434" s="46"/>
      <c r="F434" s="15"/>
      <c r="G434" s="15"/>
      <c r="H434" s="44"/>
      <c r="J434" s="46"/>
      <c r="K434" s="52"/>
      <c r="L434" s="15"/>
      <c r="M434" s="15"/>
      <c r="N434" s="15"/>
      <c r="O434" s="15"/>
      <c r="P434" s="15"/>
      <c r="Q434" s="15"/>
      <c r="R434" s="15"/>
      <c r="S434" s="15"/>
      <c r="T434" s="15"/>
      <c r="U434" s="15"/>
      <c r="V434" s="15"/>
      <c r="W434" s="15"/>
      <c r="X434" s="15"/>
      <c r="Y434" s="15"/>
      <c r="Z434" s="15"/>
    </row>
    <row r="435" spans="1:26" ht="13.5" customHeight="1" x14ac:dyDescent="0.25">
      <c r="A435" s="44"/>
      <c r="B435" s="44"/>
      <c r="C435" s="44"/>
      <c r="D435" s="45"/>
      <c r="E435" s="46"/>
      <c r="F435" s="15"/>
      <c r="G435" s="15"/>
      <c r="H435" s="44"/>
      <c r="J435" s="46"/>
      <c r="K435" s="52"/>
      <c r="L435" s="15"/>
      <c r="M435" s="15"/>
      <c r="N435" s="15"/>
      <c r="O435" s="15"/>
      <c r="P435" s="15"/>
      <c r="Q435" s="15"/>
      <c r="R435" s="15"/>
      <c r="S435" s="15"/>
      <c r="T435" s="15"/>
      <c r="U435" s="15"/>
      <c r="V435" s="15"/>
      <c r="W435" s="15"/>
      <c r="X435" s="15"/>
      <c r="Y435" s="15"/>
      <c r="Z435" s="15"/>
    </row>
    <row r="436" spans="1:26" ht="13.5" customHeight="1" x14ac:dyDescent="0.25">
      <c r="A436" s="44"/>
      <c r="B436" s="44"/>
      <c r="C436" s="44"/>
      <c r="D436" s="45"/>
      <c r="E436" s="46"/>
      <c r="F436" s="15"/>
      <c r="G436" s="15"/>
      <c r="H436" s="44"/>
      <c r="J436" s="46"/>
      <c r="K436" s="52"/>
      <c r="L436" s="15"/>
      <c r="M436" s="15"/>
      <c r="N436" s="15"/>
      <c r="O436" s="15"/>
      <c r="P436" s="15"/>
      <c r="Q436" s="15"/>
      <c r="R436" s="15"/>
      <c r="S436" s="15"/>
      <c r="T436" s="15"/>
      <c r="U436" s="15"/>
      <c r="V436" s="15"/>
      <c r="W436" s="15"/>
      <c r="X436" s="15"/>
      <c r="Y436" s="15"/>
      <c r="Z436" s="15"/>
    </row>
    <row r="437" spans="1:26" ht="13.5" customHeight="1" x14ac:dyDescent="0.25">
      <c r="A437" s="44"/>
      <c r="B437" s="44"/>
      <c r="C437" s="44"/>
      <c r="D437" s="45"/>
      <c r="E437" s="46"/>
      <c r="F437" s="15"/>
      <c r="G437" s="15"/>
      <c r="H437" s="44"/>
      <c r="J437" s="46"/>
      <c r="K437" s="52"/>
      <c r="L437" s="15"/>
      <c r="M437" s="15"/>
      <c r="N437" s="15"/>
      <c r="O437" s="15"/>
      <c r="P437" s="15"/>
      <c r="Q437" s="15"/>
      <c r="R437" s="15"/>
      <c r="S437" s="15"/>
      <c r="T437" s="15"/>
      <c r="U437" s="15"/>
      <c r="V437" s="15"/>
      <c r="W437" s="15"/>
      <c r="X437" s="15"/>
      <c r="Y437" s="15"/>
      <c r="Z437" s="15"/>
    </row>
    <row r="438" spans="1:26" ht="13.5" customHeight="1" x14ac:dyDescent="0.25">
      <c r="A438" s="44"/>
      <c r="B438" s="44"/>
      <c r="C438" s="44"/>
      <c r="D438" s="45"/>
      <c r="E438" s="46"/>
      <c r="F438" s="15"/>
      <c r="G438" s="15"/>
      <c r="H438" s="44"/>
      <c r="J438" s="46"/>
      <c r="K438" s="52"/>
      <c r="L438" s="15"/>
      <c r="M438" s="15"/>
      <c r="N438" s="15"/>
      <c r="O438" s="15"/>
      <c r="P438" s="15"/>
      <c r="Q438" s="15"/>
      <c r="R438" s="15"/>
      <c r="S438" s="15"/>
      <c r="T438" s="15"/>
      <c r="U438" s="15"/>
      <c r="V438" s="15"/>
      <c r="W438" s="15"/>
      <c r="X438" s="15"/>
      <c r="Y438" s="15"/>
      <c r="Z438" s="15"/>
    </row>
    <row r="439" spans="1:26" ht="13.5" customHeight="1" x14ac:dyDescent="0.25">
      <c r="A439" s="44"/>
      <c r="B439" s="44"/>
      <c r="C439" s="44"/>
      <c r="D439" s="45"/>
      <c r="E439" s="46"/>
      <c r="F439" s="15"/>
      <c r="G439" s="15"/>
      <c r="H439" s="44"/>
      <c r="J439" s="46"/>
      <c r="K439" s="52"/>
      <c r="L439" s="15"/>
      <c r="M439" s="15"/>
      <c r="N439" s="15"/>
      <c r="O439" s="15"/>
      <c r="P439" s="15"/>
      <c r="Q439" s="15"/>
      <c r="R439" s="15"/>
      <c r="S439" s="15"/>
      <c r="T439" s="15"/>
      <c r="U439" s="15"/>
      <c r="V439" s="15"/>
      <c r="W439" s="15"/>
      <c r="X439" s="15"/>
      <c r="Y439" s="15"/>
      <c r="Z439" s="15"/>
    </row>
    <row r="440" spans="1:26" ht="13.5" customHeight="1" x14ac:dyDescent="0.25">
      <c r="A440" s="44"/>
      <c r="B440" s="44"/>
      <c r="C440" s="44"/>
      <c r="D440" s="45"/>
      <c r="E440" s="46"/>
      <c r="F440" s="15"/>
      <c r="G440" s="15"/>
      <c r="H440" s="44"/>
      <c r="J440" s="46"/>
      <c r="K440" s="52"/>
      <c r="L440" s="15"/>
      <c r="M440" s="15"/>
      <c r="N440" s="15"/>
      <c r="O440" s="15"/>
      <c r="P440" s="15"/>
      <c r="Q440" s="15"/>
      <c r="R440" s="15"/>
      <c r="S440" s="15"/>
      <c r="T440" s="15"/>
      <c r="U440" s="15"/>
      <c r="V440" s="15"/>
      <c r="W440" s="15"/>
      <c r="X440" s="15"/>
      <c r="Y440" s="15"/>
      <c r="Z440" s="15"/>
    </row>
    <row r="441" spans="1:26" ht="13.5" customHeight="1" x14ac:dyDescent="0.25">
      <c r="A441" s="44"/>
      <c r="B441" s="44"/>
      <c r="C441" s="44"/>
      <c r="D441" s="45"/>
      <c r="E441" s="46"/>
      <c r="F441" s="15"/>
      <c r="G441" s="15"/>
      <c r="H441" s="44"/>
      <c r="J441" s="46"/>
      <c r="K441" s="52"/>
      <c r="L441" s="15"/>
      <c r="M441" s="15"/>
      <c r="N441" s="15"/>
      <c r="O441" s="15"/>
      <c r="P441" s="15"/>
      <c r="Q441" s="15"/>
      <c r="R441" s="15"/>
      <c r="S441" s="15"/>
      <c r="T441" s="15"/>
      <c r="U441" s="15"/>
      <c r="V441" s="15"/>
      <c r="W441" s="15"/>
      <c r="X441" s="15"/>
      <c r="Y441" s="15"/>
      <c r="Z441" s="15"/>
    </row>
    <row r="442" spans="1:26" ht="13.5" customHeight="1" x14ac:dyDescent="0.25">
      <c r="A442" s="44"/>
      <c r="B442" s="44"/>
      <c r="C442" s="44"/>
      <c r="D442" s="45"/>
      <c r="E442" s="46"/>
      <c r="F442" s="15"/>
      <c r="G442" s="15"/>
      <c r="H442" s="44"/>
      <c r="J442" s="46"/>
      <c r="K442" s="52"/>
      <c r="L442" s="15"/>
      <c r="M442" s="15"/>
      <c r="N442" s="15"/>
      <c r="O442" s="15"/>
      <c r="P442" s="15"/>
      <c r="Q442" s="15"/>
      <c r="R442" s="15"/>
      <c r="S442" s="15"/>
      <c r="T442" s="15"/>
      <c r="U442" s="15"/>
      <c r="V442" s="15"/>
      <c r="W442" s="15"/>
      <c r="X442" s="15"/>
      <c r="Y442" s="15"/>
      <c r="Z442" s="15"/>
    </row>
    <row r="443" spans="1:26" ht="13.5" customHeight="1" x14ac:dyDescent="0.25">
      <c r="A443" s="44"/>
      <c r="B443" s="44"/>
      <c r="C443" s="44"/>
      <c r="D443" s="45"/>
      <c r="E443" s="46"/>
      <c r="F443" s="15"/>
      <c r="G443" s="15"/>
      <c r="H443" s="44"/>
      <c r="J443" s="46"/>
      <c r="K443" s="52"/>
      <c r="L443" s="15"/>
      <c r="M443" s="15"/>
      <c r="N443" s="15"/>
      <c r="O443" s="15"/>
      <c r="P443" s="15"/>
      <c r="Q443" s="15"/>
      <c r="R443" s="15"/>
      <c r="S443" s="15"/>
      <c r="T443" s="15"/>
      <c r="U443" s="15"/>
      <c r="V443" s="15"/>
      <c r="W443" s="15"/>
      <c r="X443" s="15"/>
      <c r="Y443" s="15"/>
      <c r="Z443" s="15"/>
    </row>
    <row r="444" spans="1:26" ht="13.5" customHeight="1" x14ac:dyDescent="0.25">
      <c r="A444" s="44"/>
      <c r="B444" s="44"/>
      <c r="C444" s="44"/>
      <c r="D444" s="45"/>
      <c r="E444" s="46"/>
      <c r="F444" s="15"/>
      <c r="G444" s="15"/>
      <c r="H444" s="44"/>
      <c r="J444" s="46"/>
      <c r="K444" s="52"/>
      <c r="L444" s="15"/>
      <c r="M444" s="15"/>
      <c r="N444" s="15"/>
      <c r="O444" s="15"/>
      <c r="P444" s="15"/>
      <c r="Q444" s="15"/>
      <c r="R444" s="15"/>
      <c r="S444" s="15"/>
      <c r="T444" s="15"/>
      <c r="U444" s="15"/>
      <c r="V444" s="15"/>
      <c r="W444" s="15"/>
      <c r="X444" s="15"/>
      <c r="Y444" s="15"/>
      <c r="Z444" s="15"/>
    </row>
    <row r="445" spans="1:26" ht="13.5" customHeight="1" x14ac:dyDescent="0.25">
      <c r="A445" s="44"/>
      <c r="B445" s="44"/>
      <c r="C445" s="44"/>
      <c r="D445" s="45"/>
      <c r="E445" s="46"/>
      <c r="F445" s="15"/>
      <c r="G445" s="15"/>
      <c r="H445" s="44"/>
      <c r="J445" s="46"/>
      <c r="K445" s="52"/>
      <c r="L445" s="15"/>
      <c r="M445" s="15"/>
      <c r="N445" s="15"/>
      <c r="O445" s="15"/>
      <c r="P445" s="15"/>
      <c r="Q445" s="15"/>
      <c r="R445" s="15"/>
      <c r="S445" s="15"/>
      <c r="T445" s="15"/>
      <c r="U445" s="15"/>
      <c r="V445" s="15"/>
      <c r="W445" s="15"/>
      <c r="X445" s="15"/>
      <c r="Y445" s="15"/>
      <c r="Z445" s="15"/>
    </row>
    <row r="446" spans="1:26" ht="13.5" customHeight="1" x14ac:dyDescent="0.25">
      <c r="A446" s="44"/>
      <c r="B446" s="44"/>
      <c r="C446" s="44"/>
      <c r="D446" s="45"/>
      <c r="E446" s="46"/>
      <c r="F446" s="15"/>
      <c r="G446" s="15"/>
      <c r="H446" s="44"/>
      <c r="J446" s="46"/>
      <c r="K446" s="52"/>
      <c r="L446" s="15"/>
      <c r="M446" s="15"/>
      <c r="N446" s="15"/>
      <c r="O446" s="15"/>
      <c r="P446" s="15"/>
      <c r="Q446" s="15"/>
      <c r="R446" s="15"/>
      <c r="S446" s="15"/>
      <c r="T446" s="15"/>
      <c r="U446" s="15"/>
      <c r="V446" s="15"/>
      <c r="W446" s="15"/>
      <c r="X446" s="15"/>
      <c r="Y446" s="15"/>
      <c r="Z446" s="15"/>
    </row>
    <row r="447" spans="1:26" ht="13.5" customHeight="1" x14ac:dyDescent="0.25">
      <c r="A447" s="44"/>
      <c r="B447" s="44"/>
      <c r="C447" s="44"/>
      <c r="D447" s="45"/>
      <c r="E447" s="46"/>
      <c r="F447" s="15"/>
      <c r="G447" s="15"/>
      <c r="H447" s="44"/>
      <c r="J447" s="46"/>
      <c r="K447" s="52"/>
      <c r="L447" s="15"/>
      <c r="M447" s="15"/>
      <c r="N447" s="15"/>
      <c r="O447" s="15"/>
      <c r="P447" s="15"/>
      <c r="Q447" s="15"/>
      <c r="R447" s="15"/>
      <c r="S447" s="15"/>
      <c r="T447" s="15"/>
      <c r="U447" s="15"/>
      <c r="V447" s="15"/>
      <c r="W447" s="15"/>
      <c r="X447" s="15"/>
      <c r="Y447" s="15"/>
      <c r="Z447" s="15"/>
    </row>
    <row r="448" spans="1:26" ht="13.5" customHeight="1" x14ac:dyDescent="0.25">
      <c r="A448" s="44"/>
      <c r="B448" s="44"/>
      <c r="C448" s="44"/>
      <c r="D448" s="45"/>
      <c r="E448" s="46"/>
      <c r="F448" s="15"/>
      <c r="G448" s="15"/>
      <c r="H448" s="44"/>
      <c r="J448" s="46"/>
      <c r="K448" s="52"/>
      <c r="L448" s="15"/>
      <c r="M448" s="15"/>
      <c r="N448" s="15"/>
      <c r="O448" s="15"/>
      <c r="P448" s="15"/>
      <c r="Q448" s="15"/>
      <c r="R448" s="15"/>
      <c r="S448" s="15"/>
      <c r="T448" s="15"/>
      <c r="U448" s="15"/>
      <c r="V448" s="15"/>
      <c r="W448" s="15"/>
      <c r="X448" s="15"/>
      <c r="Y448" s="15"/>
      <c r="Z448" s="15"/>
    </row>
    <row r="449" spans="1:26" ht="13.5" customHeight="1" x14ac:dyDescent="0.25">
      <c r="A449" s="44"/>
      <c r="B449" s="44"/>
      <c r="C449" s="44"/>
      <c r="D449" s="45"/>
      <c r="E449" s="46"/>
      <c r="F449" s="15"/>
      <c r="G449" s="15"/>
      <c r="H449" s="44"/>
      <c r="J449" s="46"/>
      <c r="K449" s="52"/>
      <c r="L449" s="15"/>
      <c r="M449" s="15"/>
      <c r="N449" s="15"/>
      <c r="O449" s="15"/>
      <c r="P449" s="15"/>
      <c r="Q449" s="15"/>
      <c r="R449" s="15"/>
      <c r="S449" s="15"/>
      <c r="T449" s="15"/>
      <c r="U449" s="15"/>
      <c r="V449" s="15"/>
      <c r="W449" s="15"/>
      <c r="X449" s="15"/>
      <c r="Y449" s="15"/>
      <c r="Z449" s="15"/>
    </row>
    <row r="450" spans="1:26" ht="13.5" customHeight="1" x14ac:dyDescent="0.25">
      <c r="A450" s="44"/>
      <c r="B450" s="44"/>
      <c r="C450" s="44"/>
      <c r="D450" s="45"/>
      <c r="E450" s="46"/>
      <c r="F450" s="15"/>
      <c r="G450" s="15"/>
      <c r="H450" s="44"/>
      <c r="J450" s="46"/>
      <c r="K450" s="52"/>
      <c r="L450" s="15"/>
      <c r="M450" s="15"/>
      <c r="N450" s="15"/>
      <c r="O450" s="15"/>
      <c r="P450" s="15"/>
      <c r="Q450" s="15"/>
      <c r="R450" s="15"/>
      <c r="S450" s="15"/>
      <c r="T450" s="15"/>
      <c r="U450" s="15"/>
      <c r="V450" s="15"/>
      <c r="W450" s="15"/>
      <c r="X450" s="15"/>
      <c r="Y450" s="15"/>
      <c r="Z450" s="15"/>
    </row>
    <row r="451" spans="1:26" ht="13.5" customHeight="1" x14ac:dyDescent="0.25">
      <c r="A451" s="44"/>
      <c r="B451" s="44"/>
      <c r="C451" s="44"/>
      <c r="D451" s="45"/>
      <c r="E451" s="46"/>
      <c r="F451" s="15"/>
      <c r="G451" s="15"/>
      <c r="H451" s="44"/>
      <c r="J451" s="46"/>
      <c r="K451" s="52"/>
      <c r="L451" s="15"/>
      <c r="M451" s="15"/>
      <c r="N451" s="15"/>
      <c r="O451" s="15"/>
      <c r="P451" s="15"/>
      <c r="Q451" s="15"/>
      <c r="R451" s="15"/>
      <c r="S451" s="15"/>
      <c r="T451" s="15"/>
      <c r="U451" s="15"/>
      <c r="V451" s="15"/>
      <c r="W451" s="15"/>
      <c r="X451" s="15"/>
      <c r="Y451" s="15"/>
      <c r="Z451" s="15"/>
    </row>
    <row r="452" spans="1:26" ht="13.5" customHeight="1" x14ac:dyDescent="0.25">
      <c r="A452" s="44"/>
      <c r="B452" s="44"/>
      <c r="C452" s="44"/>
      <c r="D452" s="45"/>
      <c r="E452" s="46"/>
      <c r="F452" s="15"/>
      <c r="G452" s="15"/>
      <c r="H452" s="44"/>
      <c r="J452" s="46"/>
      <c r="K452" s="52"/>
      <c r="L452" s="15"/>
      <c r="M452" s="15"/>
      <c r="N452" s="15"/>
      <c r="O452" s="15"/>
      <c r="P452" s="15"/>
      <c r="Q452" s="15"/>
      <c r="R452" s="15"/>
      <c r="S452" s="15"/>
      <c r="T452" s="15"/>
      <c r="U452" s="15"/>
      <c r="V452" s="15"/>
      <c r="W452" s="15"/>
      <c r="X452" s="15"/>
      <c r="Y452" s="15"/>
      <c r="Z452" s="15"/>
    </row>
    <row r="453" spans="1:26" ht="13.5" customHeight="1" x14ac:dyDescent="0.25">
      <c r="A453" s="44"/>
      <c r="B453" s="44"/>
      <c r="C453" s="44"/>
      <c r="D453" s="45"/>
      <c r="E453" s="46"/>
      <c r="F453" s="15"/>
      <c r="G453" s="15"/>
      <c r="H453" s="44"/>
      <c r="J453" s="46"/>
      <c r="K453" s="52"/>
      <c r="L453" s="15"/>
      <c r="M453" s="15"/>
      <c r="N453" s="15"/>
      <c r="O453" s="15"/>
      <c r="P453" s="15"/>
      <c r="Q453" s="15"/>
      <c r="R453" s="15"/>
      <c r="S453" s="15"/>
      <c r="T453" s="15"/>
      <c r="U453" s="15"/>
      <c r="V453" s="15"/>
      <c r="W453" s="15"/>
      <c r="X453" s="15"/>
      <c r="Y453" s="15"/>
      <c r="Z453" s="15"/>
    </row>
    <row r="454" spans="1:26" ht="13.5" customHeight="1" x14ac:dyDescent="0.25">
      <c r="A454" s="44"/>
      <c r="B454" s="44"/>
      <c r="C454" s="44"/>
      <c r="D454" s="45"/>
      <c r="E454" s="46"/>
      <c r="F454" s="15"/>
      <c r="G454" s="15"/>
      <c r="H454" s="44"/>
      <c r="J454" s="46"/>
      <c r="K454" s="52"/>
      <c r="L454" s="15"/>
      <c r="M454" s="15"/>
      <c r="N454" s="15"/>
      <c r="O454" s="15"/>
      <c r="P454" s="15"/>
      <c r="Q454" s="15"/>
      <c r="R454" s="15"/>
      <c r="S454" s="15"/>
      <c r="T454" s="15"/>
      <c r="U454" s="15"/>
      <c r="V454" s="15"/>
      <c r="W454" s="15"/>
      <c r="X454" s="15"/>
      <c r="Y454" s="15"/>
      <c r="Z454" s="15"/>
    </row>
    <row r="455" spans="1:26" ht="13.5" customHeight="1" x14ac:dyDescent="0.25">
      <c r="A455" s="44"/>
      <c r="B455" s="44"/>
      <c r="C455" s="44"/>
      <c r="D455" s="45"/>
      <c r="E455" s="46"/>
      <c r="F455" s="15"/>
      <c r="G455" s="15"/>
      <c r="H455" s="44"/>
      <c r="J455" s="46"/>
      <c r="K455" s="52"/>
      <c r="L455" s="15"/>
      <c r="M455" s="15"/>
      <c r="N455" s="15"/>
      <c r="O455" s="15"/>
      <c r="P455" s="15"/>
      <c r="Q455" s="15"/>
      <c r="R455" s="15"/>
      <c r="S455" s="15"/>
      <c r="T455" s="15"/>
      <c r="U455" s="15"/>
      <c r="V455" s="15"/>
      <c r="W455" s="15"/>
      <c r="X455" s="15"/>
      <c r="Y455" s="15"/>
      <c r="Z455" s="15"/>
    </row>
    <row r="456" spans="1:26" ht="13.5" customHeight="1" x14ac:dyDescent="0.25">
      <c r="A456" s="44"/>
      <c r="B456" s="44"/>
      <c r="C456" s="44"/>
      <c r="D456" s="45"/>
      <c r="E456" s="46"/>
      <c r="F456" s="15"/>
      <c r="G456" s="15"/>
      <c r="H456" s="44"/>
      <c r="J456" s="46"/>
      <c r="K456" s="52"/>
      <c r="L456" s="15"/>
      <c r="M456" s="15"/>
      <c r="N456" s="15"/>
      <c r="O456" s="15"/>
      <c r="P456" s="15"/>
      <c r="Q456" s="15"/>
      <c r="R456" s="15"/>
      <c r="S456" s="15"/>
      <c r="T456" s="15"/>
      <c r="U456" s="15"/>
      <c r="V456" s="15"/>
      <c r="W456" s="15"/>
      <c r="X456" s="15"/>
      <c r="Y456" s="15"/>
      <c r="Z456" s="15"/>
    </row>
    <row r="457" spans="1:26" ht="13.5" customHeight="1" x14ac:dyDescent="0.25">
      <c r="A457" s="44"/>
      <c r="B457" s="44"/>
      <c r="C457" s="44"/>
      <c r="D457" s="45"/>
      <c r="E457" s="46"/>
      <c r="F457" s="15"/>
      <c r="G457" s="15"/>
      <c r="H457" s="44"/>
      <c r="J457" s="46"/>
      <c r="K457" s="52"/>
      <c r="L457" s="15"/>
      <c r="M457" s="15"/>
      <c r="N457" s="15"/>
      <c r="O457" s="15"/>
      <c r="P457" s="15"/>
      <c r="Q457" s="15"/>
      <c r="R457" s="15"/>
      <c r="S457" s="15"/>
      <c r="T457" s="15"/>
      <c r="U457" s="15"/>
      <c r="V457" s="15"/>
      <c r="W457" s="15"/>
      <c r="X457" s="15"/>
      <c r="Y457" s="15"/>
      <c r="Z457" s="15"/>
    </row>
    <row r="458" spans="1:26" ht="13.5" customHeight="1" x14ac:dyDescent="0.25">
      <c r="A458" s="44"/>
      <c r="B458" s="44"/>
      <c r="C458" s="44"/>
      <c r="D458" s="45"/>
      <c r="E458" s="46"/>
      <c r="F458" s="15"/>
      <c r="G458" s="15"/>
      <c r="H458" s="44"/>
      <c r="J458" s="46"/>
      <c r="K458" s="52"/>
      <c r="L458" s="15"/>
      <c r="M458" s="15"/>
      <c r="N458" s="15"/>
      <c r="O458" s="15"/>
      <c r="P458" s="15"/>
      <c r="Q458" s="15"/>
      <c r="R458" s="15"/>
      <c r="S458" s="15"/>
      <c r="T458" s="15"/>
      <c r="U458" s="15"/>
      <c r="V458" s="15"/>
      <c r="W458" s="15"/>
      <c r="X458" s="15"/>
      <c r="Y458" s="15"/>
      <c r="Z458" s="15"/>
    </row>
    <row r="459" spans="1:26" ht="13.5" customHeight="1" x14ac:dyDescent="0.25">
      <c r="A459" s="44"/>
      <c r="B459" s="44"/>
      <c r="C459" s="44"/>
      <c r="D459" s="45"/>
      <c r="E459" s="46"/>
      <c r="F459" s="15"/>
      <c r="G459" s="15"/>
      <c r="H459" s="44"/>
      <c r="J459" s="46"/>
      <c r="K459" s="52"/>
      <c r="L459" s="15"/>
      <c r="M459" s="15"/>
      <c r="N459" s="15"/>
      <c r="O459" s="15"/>
      <c r="P459" s="15"/>
      <c r="Q459" s="15"/>
      <c r="R459" s="15"/>
      <c r="S459" s="15"/>
      <c r="T459" s="15"/>
      <c r="U459" s="15"/>
      <c r="V459" s="15"/>
      <c r="W459" s="15"/>
      <c r="X459" s="15"/>
      <c r="Y459" s="15"/>
      <c r="Z459" s="15"/>
    </row>
    <row r="460" spans="1:26" ht="13.5" customHeight="1" x14ac:dyDescent="0.25">
      <c r="A460" s="44"/>
      <c r="B460" s="44"/>
      <c r="C460" s="44"/>
      <c r="D460" s="45"/>
      <c r="E460" s="46"/>
      <c r="F460" s="15"/>
      <c r="G460" s="15"/>
      <c r="H460" s="44"/>
      <c r="J460" s="46"/>
      <c r="K460" s="52"/>
      <c r="L460" s="15"/>
      <c r="M460" s="15"/>
      <c r="N460" s="15"/>
      <c r="O460" s="15"/>
      <c r="P460" s="15"/>
      <c r="Q460" s="15"/>
      <c r="R460" s="15"/>
      <c r="S460" s="15"/>
      <c r="T460" s="15"/>
      <c r="U460" s="15"/>
      <c r="V460" s="15"/>
      <c r="W460" s="15"/>
      <c r="X460" s="15"/>
      <c r="Y460" s="15"/>
      <c r="Z460" s="15"/>
    </row>
    <row r="461" spans="1:26" ht="13.5" customHeight="1" x14ac:dyDescent="0.25">
      <c r="A461" s="44"/>
      <c r="B461" s="44"/>
      <c r="C461" s="44"/>
      <c r="D461" s="45"/>
      <c r="E461" s="46"/>
      <c r="F461" s="15"/>
      <c r="G461" s="15"/>
      <c r="H461" s="44"/>
      <c r="J461" s="46"/>
      <c r="K461" s="52"/>
      <c r="L461" s="15"/>
      <c r="M461" s="15"/>
      <c r="N461" s="15"/>
      <c r="O461" s="15"/>
      <c r="P461" s="15"/>
      <c r="Q461" s="15"/>
      <c r="R461" s="15"/>
      <c r="S461" s="15"/>
      <c r="T461" s="15"/>
      <c r="U461" s="15"/>
      <c r="V461" s="15"/>
      <c r="W461" s="15"/>
      <c r="X461" s="15"/>
      <c r="Y461" s="15"/>
      <c r="Z461" s="15"/>
    </row>
    <row r="462" spans="1:26" ht="13.5" customHeight="1" x14ac:dyDescent="0.25">
      <c r="A462" s="44"/>
      <c r="B462" s="44"/>
      <c r="C462" s="44"/>
      <c r="D462" s="45"/>
      <c r="E462" s="46"/>
      <c r="F462" s="15"/>
      <c r="G462" s="15"/>
      <c r="H462" s="44"/>
      <c r="J462" s="46"/>
      <c r="K462" s="52"/>
      <c r="L462" s="15"/>
      <c r="M462" s="15"/>
      <c r="N462" s="15"/>
      <c r="O462" s="15"/>
      <c r="P462" s="15"/>
      <c r="Q462" s="15"/>
      <c r="R462" s="15"/>
      <c r="S462" s="15"/>
      <c r="T462" s="15"/>
      <c r="U462" s="15"/>
      <c r="V462" s="15"/>
      <c r="W462" s="15"/>
      <c r="X462" s="15"/>
      <c r="Y462" s="15"/>
      <c r="Z462" s="15"/>
    </row>
    <row r="463" spans="1:26" ht="13.5" customHeight="1" x14ac:dyDescent="0.25">
      <c r="A463" s="44"/>
      <c r="B463" s="44"/>
      <c r="C463" s="44"/>
      <c r="D463" s="45"/>
      <c r="E463" s="46"/>
      <c r="F463" s="15"/>
      <c r="G463" s="15"/>
      <c r="H463" s="44"/>
      <c r="J463" s="46"/>
      <c r="K463" s="52"/>
      <c r="L463" s="15"/>
      <c r="M463" s="15"/>
      <c r="N463" s="15"/>
      <c r="O463" s="15"/>
      <c r="P463" s="15"/>
      <c r="Q463" s="15"/>
      <c r="R463" s="15"/>
      <c r="S463" s="15"/>
      <c r="T463" s="15"/>
      <c r="U463" s="15"/>
      <c r="V463" s="15"/>
      <c r="W463" s="15"/>
      <c r="X463" s="15"/>
      <c r="Y463" s="15"/>
      <c r="Z463" s="15"/>
    </row>
    <row r="464" spans="1:26" ht="13.5" customHeight="1" x14ac:dyDescent="0.25">
      <c r="A464" s="44"/>
      <c r="B464" s="44"/>
      <c r="C464" s="44"/>
      <c r="D464" s="45"/>
      <c r="E464" s="46"/>
      <c r="F464" s="15"/>
      <c r="G464" s="15"/>
      <c r="H464" s="44"/>
      <c r="J464" s="46"/>
      <c r="K464" s="52"/>
      <c r="L464" s="15"/>
      <c r="M464" s="15"/>
      <c r="N464" s="15"/>
      <c r="O464" s="15"/>
      <c r="P464" s="15"/>
      <c r="Q464" s="15"/>
      <c r="R464" s="15"/>
      <c r="S464" s="15"/>
      <c r="T464" s="15"/>
      <c r="U464" s="15"/>
      <c r="V464" s="15"/>
      <c r="W464" s="15"/>
      <c r="X464" s="15"/>
      <c r="Y464" s="15"/>
      <c r="Z464" s="15"/>
    </row>
    <row r="465" spans="1:26" ht="13.5" customHeight="1" x14ac:dyDescent="0.25">
      <c r="A465" s="44"/>
      <c r="B465" s="44"/>
      <c r="C465" s="44"/>
      <c r="D465" s="45"/>
      <c r="E465" s="46"/>
      <c r="F465" s="15"/>
      <c r="G465" s="15"/>
      <c r="H465" s="44"/>
      <c r="J465" s="46"/>
      <c r="K465" s="52"/>
      <c r="L465" s="15"/>
      <c r="M465" s="15"/>
      <c r="N465" s="15"/>
      <c r="O465" s="15"/>
      <c r="P465" s="15"/>
      <c r="Q465" s="15"/>
      <c r="R465" s="15"/>
      <c r="S465" s="15"/>
      <c r="T465" s="15"/>
      <c r="U465" s="15"/>
      <c r="V465" s="15"/>
      <c r="W465" s="15"/>
      <c r="X465" s="15"/>
      <c r="Y465" s="15"/>
      <c r="Z465" s="15"/>
    </row>
    <row r="466" spans="1:26" ht="13.5" customHeight="1" x14ac:dyDescent="0.25">
      <c r="A466" s="44"/>
      <c r="B466" s="44"/>
      <c r="C466" s="44"/>
      <c r="D466" s="45"/>
      <c r="E466" s="46"/>
      <c r="F466" s="15"/>
      <c r="G466" s="15"/>
      <c r="H466" s="44"/>
      <c r="J466" s="46"/>
      <c r="K466" s="52"/>
      <c r="L466" s="15"/>
      <c r="M466" s="15"/>
      <c r="N466" s="15"/>
      <c r="O466" s="15"/>
      <c r="P466" s="15"/>
      <c r="Q466" s="15"/>
      <c r="R466" s="15"/>
      <c r="S466" s="15"/>
      <c r="T466" s="15"/>
      <c r="U466" s="15"/>
      <c r="V466" s="15"/>
      <c r="W466" s="15"/>
      <c r="X466" s="15"/>
      <c r="Y466" s="15"/>
      <c r="Z466" s="15"/>
    </row>
    <row r="467" spans="1:26" ht="13.5" customHeight="1" x14ac:dyDescent="0.25">
      <c r="A467" s="44"/>
      <c r="B467" s="44"/>
      <c r="C467" s="44"/>
      <c r="D467" s="45"/>
      <c r="E467" s="46"/>
      <c r="F467" s="15"/>
      <c r="G467" s="15"/>
      <c r="H467" s="44"/>
      <c r="J467" s="46"/>
      <c r="K467" s="52"/>
      <c r="L467" s="15"/>
      <c r="M467" s="15"/>
      <c r="N467" s="15"/>
      <c r="O467" s="15"/>
      <c r="P467" s="15"/>
      <c r="Q467" s="15"/>
      <c r="R467" s="15"/>
      <c r="S467" s="15"/>
      <c r="T467" s="15"/>
      <c r="U467" s="15"/>
      <c r="V467" s="15"/>
      <c r="W467" s="15"/>
      <c r="X467" s="15"/>
      <c r="Y467" s="15"/>
      <c r="Z467" s="15"/>
    </row>
    <row r="468" spans="1:26" ht="13.5" customHeight="1" x14ac:dyDescent="0.25">
      <c r="A468" s="44"/>
      <c r="B468" s="44"/>
      <c r="C468" s="44"/>
      <c r="D468" s="45"/>
      <c r="E468" s="46"/>
      <c r="F468" s="15"/>
      <c r="G468" s="15"/>
      <c r="H468" s="44"/>
      <c r="J468" s="46"/>
      <c r="K468" s="52"/>
      <c r="L468" s="15"/>
      <c r="M468" s="15"/>
      <c r="N468" s="15"/>
      <c r="O468" s="15"/>
      <c r="P468" s="15"/>
      <c r="Q468" s="15"/>
      <c r="R468" s="15"/>
      <c r="S468" s="15"/>
      <c r="T468" s="15"/>
      <c r="U468" s="15"/>
      <c r="V468" s="15"/>
      <c r="W468" s="15"/>
      <c r="X468" s="15"/>
      <c r="Y468" s="15"/>
      <c r="Z468" s="15"/>
    </row>
    <row r="469" spans="1:26" ht="13.5" customHeight="1" x14ac:dyDescent="0.25">
      <c r="A469" s="44"/>
      <c r="B469" s="44"/>
      <c r="C469" s="44"/>
      <c r="D469" s="45"/>
      <c r="E469" s="46"/>
      <c r="F469" s="15"/>
      <c r="G469" s="15"/>
      <c r="H469" s="44"/>
      <c r="J469" s="46"/>
      <c r="K469" s="52"/>
      <c r="L469" s="15"/>
      <c r="M469" s="15"/>
      <c r="N469" s="15"/>
      <c r="O469" s="15"/>
      <c r="P469" s="15"/>
      <c r="Q469" s="15"/>
      <c r="R469" s="15"/>
      <c r="S469" s="15"/>
      <c r="T469" s="15"/>
      <c r="U469" s="15"/>
      <c r="V469" s="15"/>
      <c r="W469" s="15"/>
      <c r="X469" s="15"/>
      <c r="Y469" s="15"/>
      <c r="Z469" s="15"/>
    </row>
    <row r="470" spans="1:26" ht="13.5" customHeight="1" x14ac:dyDescent="0.25">
      <c r="A470" s="44"/>
      <c r="B470" s="44"/>
      <c r="C470" s="44"/>
      <c r="D470" s="45"/>
      <c r="E470" s="46"/>
      <c r="F470" s="15"/>
      <c r="G470" s="15"/>
      <c r="H470" s="44"/>
      <c r="J470" s="46"/>
      <c r="K470" s="52"/>
      <c r="L470" s="15"/>
      <c r="M470" s="15"/>
      <c r="N470" s="15"/>
      <c r="O470" s="15"/>
      <c r="P470" s="15"/>
      <c r="Q470" s="15"/>
      <c r="R470" s="15"/>
      <c r="S470" s="15"/>
      <c r="T470" s="15"/>
      <c r="U470" s="15"/>
      <c r="V470" s="15"/>
      <c r="W470" s="15"/>
      <c r="X470" s="15"/>
      <c r="Y470" s="15"/>
      <c r="Z470" s="15"/>
    </row>
    <row r="471" spans="1:26" ht="13.5" customHeight="1" x14ac:dyDescent="0.25">
      <c r="A471" s="44"/>
      <c r="B471" s="44"/>
      <c r="C471" s="44"/>
      <c r="D471" s="45"/>
      <c r="E471" s="46"/>
      <c r="F471" s="15"/>
      <c r="G471" s="15"/>
      <c r="H471" s="44"/>
      <c r="J471" s="46"/>
      <c r="K471" s="52"/>
      <c r="L471" s="15"/>
      <c r="M471" s="15"/>
      <c r="N471" s="15"/>
      <c r="O471" s="15"/>
      <c r="P471" s="15"/>
      <c r="Q471" s="15"/>
      <c r="R471" s="15"/>
      <c r="S471" s="15"/>
      <c r="T471" s="15"/>
      <c r="U471" s="15"/>
      <c r="V471" s="15"/>
      <c r="W471" s="15"/>
      <c r="X471" s="15"/>
      <c r="Y471" s="15"/>
      <c r="Z471" s="15"/>
    </row>
    <row r="472" spans="1:26" ht="13.5" customHeight="1" x14ac:dyDescent="0.25">
      <c r="A472" s="44"/>
      <c r="B472" s="44"/>
      <c r="C472" s="44"/>
      <c r="D472" s="45"/>
      <c r="E472" s="46"/>
      <c r="F472" s="15"/>
      <c r="G472" s="15"/>
      <c r="H472" s="44"/>
      <c r="J472" s="46"/>
      <c r="K472" s="52"/>
      <c r="L472" s="15"/>
      <c r="M472" s="15"/>
      <c r="N472" s="15"/>
      <c r="O472" s="15"/>
      <c r="P472" s="15"/>
      <c r="Q472" s="15"/>
      <c r="R472" s="15"/>
      <c r="S472" s="15"/>
      <c r="T472" s="15"/>
      <c r="U472" s="15"/>
      <c r="V472" s="15"/>
      <c r="W472" s="15"/>
      <c r="X472" s="15"/>
      <c r="Y472" s="15"/>
      <c r="Z472" s="15"/>
    </row>
    <row r="473" spans="1:26" ht="13.5" customHeight="1" x14ac:dyDescent="0.25">
      <c r="A473" s="44"/>
      <c r="B473" s="44"/>
      <c r="C473" s="44"/>
      <c r="D473" s="45"/>
      <c r="E473" s="46"/>
      <c r="F473" s="15"/>
      <c r="G473" s="15"/>
      <c r="H473" s="44"/>
      <c r="J473" s="46"/>
      <c r="K473" s="52"/>
      <c r="L473" s="15"/>
      <c r="M473" s="15"/>
      <c r="N473" s="15"/>
      <c r="O473" s="15"/>
      <c r="P473" s="15"/>
      <c r="Q473" s="15"/>
      <c r="R473" s="15"/>
      <c r="S473" s="15"/>
      <c r="T473" s="15"/>
      <c r="U473" s="15"/>
      <c r="V473" s="15"/>
      <c r="W473" s="15"/>
      <c r="X473" s="15"/>
      <c r="Y473" s="15"/>
      <c r="Z473" s="15"/>
    </row>
    <row r="474" spans="1:26" ht="13.5" customHeight="1" x14ac:dyDescent="0.25">
      <c r="A474" s="44"/>
      <c r="B474" s="44"/>
      <c r="C474" s="44"/>
      <c r="D474" s="45"/>
      <c r="E474" s="46"/>
      <c r="F474" s="15"/>
      <c r="G474" s="15"/>
      <c r="H474" s="44"/>
      <c r="J474" s="46"/>
      <c r="K474" s="52"/>
      <c r="L474" s="15"/>
      <c r="M474" s="15"/>
      <c r="N474" s="15"/>
      <c r="O474" s="15"/>
      <c r="P474" s="15"/>
      <c r="Q474" s="15"/>
      <c r="R474" s="15"/>
      <c r="S474" s="15"/>
      <c r="T474" s="15"/>
      <c r="U474" s="15"/>
      <c r="V474" s="15"/>
      <c r="W474" s="15"/>
      <c r="X474" s="15"/>
      <c r="Y474" s="15"/>
      <c r="Z474" s="15"/>
    </row>
    <row r="475" spans="1:26" ht="13.5" customHeight="1" x14ac:dyDescent="0.25">
      <c r="A475" s="44"/>
      <c r="B475" s="44"/>
      <c r="C475" s="44"/>
      <c r="D475" s="45"/>
      <c r="E475" s="46"/>
      <c r="F475" s="15"/>
      <c r="G475" s="15"/>
      <c r="H475" s="44"/>
      <c r="J475" s="46"/>
      <c r="K475" s="52"/>
      <c r="L475" s="15"/>
      <c r="M475" s="15"/>
      <c r="N475" s="15"/>
      <c r="O475" s="15"/>
      <c r="P475" s="15"/>
      <c r="Q475" s="15"/>
      <c r="R475" s="15"/>
      <c r="S475" s="15"/>
      <c r="T475" s="15"/>
      <c r="U475" s="15"/>
      <c r="V475" s="15"/>
      <c r="W475" s="15"/>
      <c r="X475" s="15"/>
      <c r="Y475" s="15"/>
      <c r="Z475" s="15"/>
    </row>
    <row r="476" spans="1:26" ht="13.5" customHeight="1" x14ac:dyDescent="0.25">
      <c r="A476" s="44"/>
      <c r="B476" s="44"/>
      <c r="C476" s="44"/>
      <c r="D476" s="45"/>
      <c r="E476" s="46"/>
      <c r="F476" s="15"/>
      <c r="G476" s="15"/>
      <c r="H476" s="44"/>
      <c r="J476" s="46"/>
      <c r="K476" s="52"/>
      <c r="L476" s="15"/>
      <c r="M476" s="15"/>
      <c r="N476" s="15"/>
      <c r="O476" s="15"/>
      <c r="P476" s="15"/>
      <c r="Q476" s="15"/>
      <c r="R476" s="15"/>
      <c r="S476" s="15"/>
      <c r="T476" s="15"/>
      <c r="U476" s="15"/>
      <c r="V476" s="15"/>
      <c r="W476" s="15"/>
      <c r="X476" s="15"/>
      <c r="Y476" s="15"/>
      <c r="Z476" s="15"/>
    </row>
    <row r="477" spans="1:26" ht="13.5" customHeight="1" x14ac:dyDescent="0.25">
      <c r="A477" s="44"/>
      <c r="B477" s="44"/>
      <c r="C477" s="44"/>
      <c r="D477" s="45"/>
      <c r="E477" s="46"/>
      <c r="F477" s="15"/>
      <c r="G477" s="15"/>
      <c r="H477" s="44"/>
      <c r="J477" s="46"/>
      <c r="K477" s="52"/>
      <c r="L477" s="15"/>
      <c r="M477" s="15"/>
      <c r="N477" s="15"/>
      <c r="O477" s="15"/>
      <c r="P477" s="15"/>
      <c r="Q477" s="15"/>
      <c r="R477" s="15"/>
      <c r="S477" s="15"/>
      <c r="T477" s="15"/>
      <c r="U477" s="15"/>
      <c r="V477" s="15"/>
      <c r="W477" s="15"/>
      <c r="X477" s="15"/>
      <c r="Y477" s="15"/>
      <c r="Z477" s="15"/>
    </row>
    <row r="478" spans="1:26" ht="13.5" customHeight="1" x14ac:dyDescent="0.25">
      <c r="A478" s="44"/>
      <c r="B478" s="44"/>
      <c r="C478" s="44"/>
      <c r="D478" s="45"/>
      <c r="E478" s="46"/>
      <c r="F478" s="15"/>
      <c r="G478" s="15"/>
      <c r="H478" s="44"/>
      <c r="J478" s="46"/>
      <c r="K478" s="52"/>
      <c r="L478" s="15"/>
      <c r="M478" s="15"/>
      <c r="N478" s="15"/>
      <c r="O478" s="15"/>
      <c r="P478" s="15"/>
      <c r="Q478" s="15"/>
      <c r="R478" s="15"/>
      <c r="S478" s="15"/>
      <c r="T478" s="15"/>
      <c r="U478" s="15"/>
      <c r="V478" s="15"/>
      <c r="W478" s="15"/>
      <c r="X478" s="15"/>
      <c r="Y478" s="15"/>
      <c r="Z478" s="15"/>
    </row>
    <row r="479" spans="1:26" ht="13.5" customHeight="1" x14ac:dyDescent="0.25">
      <c r="A479" s="44"/>
      <c r="B479" s="44"/>
      <c r="C479" s="44"/>
      <c r="D479" s="45"/>
      <c r="E479" s="46"/>
      <c r="F479" s="15"/>
      <c r="G479" s="15"/>
      <c r="H479" s="44"/>
      <c r="J479" s="46"/>
      <c r="K479" s="52"/>
      <c r="L479" s="15"/>
      <c r="M479" s="15"/>
      <c r="N479" s="15"/>
      <c r="O479" s="15"/>
      <c r="P479" s="15"/>
      <c r="Q479" s="15"/>
      <c r="R479" s="15"/>
      <c r="S479" s="15"/>
      <c r="T479" s="15"/>
      <c r="U479" s="15"/>
      <c r="V479" s="15"/>
      <c r="W479" s="15"/>
      <c r="X479" s="15"/>
      <c r="Y479" s="15"/>
      <c r="Z479" s="15"/>
    </row>
    <row r="480" spans="1:26" ht="13.5" customHeight="1" x14ac:dyDescent="0.25">
      <c r="A480" s="44"/>
      <c r="B480" s="44"/>
      <c r="C480" s="44"/>
      <c r="D480" s="45"/>
      <c r="E480" s="46"/>
      <c r="F480" s="15"/>
      <c r="G480" s="15"/>
      <c r="H480" s="44"/>
      <c r="J480" s="46"/>
      <c r="K480" s="52"/>
      <c r="L480" s="15"/>
      <c r="M480" s="15"/>
      <c r="N480" s="15"/>
      <c r="O480" s="15"/>
      <c r="P480" s="15"/>
      <c r="Q480" s="15"/>
      <c r="R480" s="15"/>
      <c r="S480" s="15"/>
      <c r="T480" s="15"/>
      <c r="U480" s="15"/>
      <c r="V480" s="15"/>
      <c r="W480" s="15"/>
      <c r="X480" s="15"/>
      <c r="Y480" s="15"/>
      <c r="Z480" s="15"/>
    </row>
    <row r="481" spans="1:26" ht="13.5" customHeight="1" x14ac:dyDescent="0.25">
      <c r="A481" s="44"/>
      <c r="B481" s="44"/>
      <c r="C481" s="44"/>
      <c r="D481" s="45"/>
      <c r="E481" s="46"/>
      <c r="F481" s="15"/>
      <c r="G481" s="15"/>
      <c r="H481" s="44"/>
      <c r="J481" s="46"/>
      <c r="K481" s="52"/>
      <c r="L481" s="15"/>
      <c r="M481" s="15"/>
      <c r="N481" s="15"/>
      <c r="O481" s="15"/>
      <c r="P481" s="15"/>
      <c r="Q481" s="15"/>
      <c r="R481" s="15"/>
      <c r="S481" s="15"/>
      <c r="T481" s="15"/>
      <c r="U481" s="15"/>
      <c r="V481" s="15"/>
      <c r="W481" s="15"/>
      <c r="X481" s="15"/>
      <c r="Y481" s="15"/>
      <c r="Z481" s="15"/>
    </row>
    <row r="482" spans="1:26" ht="13.5" customHeight="1" x14ac:dyDescent="0.25">
      <c r="A482" s="44"/>
      <c r="B482" s="44"/>
      <c r="C482" s="44"/>
      <c r="D482" s="45"/>
      <c r="E482" s="46"/>
      <c r="F482" s="15"/>
      <c r="G482" s="15"/>
      <c r="H482" s="44"/>
      <c r="J482" s="46"/>
      <c r="K482" s="52"/>
      <c r="L482" s="15"/>
      <c r="M482" s="15"/>
      <c r="N482" s="15"/>
      <c r="O482" s="15"/>
      <c r="P482" s="15"/>
      <c r="Q482" s="15"/>
      <c r="R482" s="15"/>
      <c r="S482" s="15"/>
      <c r="T482" s="15"/>
      <c r="U482" s="15"/>
      <c r="V482" s="15"/>
      <c r="W482" s="15"/>
      <c r="X482" s="15"/>
      <c r="Y482" s="15"/>
      <c r="Z482" s="15"/>
    </row>
    <row r="483" spans="1:26" ht="13.5" customHeight="1" x14ac:dyDescent="0.25">
      <c r="A483" s="44"/>
      <c r="B483" s="44"/>
      <c r="C483" s="44"/>
      <c r="D483" s="45"/>
      <c r="E483" s="46"/>
      <c r="F483" s="15"/>
      <c r="G483" s="15"/>
      <c r="H483" s="44"/>
      <c r="J483" s="46"/>
      <c r="K483" s="52"/>
      <c r="L483" s="15"/>
      <c r="M483" s="15"/>
      <c r="N483" s="15"/>
      <c r="O483" s="15"/>
      <c r="P483" s="15"/>
      <c r="Q483" s="15"/>
      <c r="R483" s="15"/>
      <c r="S483" s="15"/>
      <c r="T483" s="15"/>
      <c r="U483" s="15"/>
      <c r="V483" s="15"/>
      <c r="W483" s="15"/>
      <c r="X483" s="15"/>
      <c r="Y483" s="15"/>
      <c r="Z483" s="15"/>
    </row>
    <row r="484" spans="1:26" ht="13.5" customHeight="1" x14ac:dyDescent="0.25">
      <c r="A484" s="44"/>
      <c r="B484" s="44"/>
      <c r="C484" s="44"/>
      <c r="D484" s="45"/>
      <c r="E484" s="46"/>
      <c r="F484" s="15"/>
      <c r="G484" s="15"/>
      <c r="H484" s="44"/>
      <c r="J484" s="46"/>
      <c r="K484" s="52"/>
      <c r="L484" s="15"/>
      <c r="M484" s="15"/>
      <c r="N484" s="15"/>
      <c r="O484" s="15"/>
      <c r="P484" s="15"/>
      <c r="Q484" s="15"/>
      <c r="R484" s="15"/>
      <c r="S484" s="15"/>
      <c r="T484" s="15"/>
      <c r="U484" s="15"/>
      <c r="V484" s="15"/>
      <c r="W484" s="15"/>
      <c r="X484" s="15"/>
      <c r="Y484" s="15"/>
      <c r="Z484" s="15"/>
    </row>
    <row r="485" spans="1:26" ht="13.5" customHeight="1" x14ac:dyDescent="0.25">
      <c r="A485" s="44"/>
      <c r="B485" s="44"/>
      <c r="C485" s="44"/>
      <c r="D485" s="45"/>
      <c r="E485" s="46"/>
      <c r="F485" s="15"/>
      <c r="G485" s="15"/>
      <c r="H485" s="44"/>
      <c r="J485" s="46"/>
      <c r="K485" s="52"/>
      <c r="L485" s="15"/>
      <c r="M485" s="15"/>
      <c r="N485" s="15"/>
      <c r="O485" s="15"/>
      <c r="P485" s="15"/>
      <c r="Q485" s="15"/>
      <c r="R485" s="15"/>
      <c r="S485" s="15"/>
      <c r="T485" s="15"/>
      <c r="U485" s="15"/>
      <c r="V485" s="15"/>
      <c r="W485" s="15"/>
      <c r="X485" s="15"/>
      <c r="Y485" s="15"/>
      <c r="Z485" s="15"/>
    </row>
    <row r="486" spans="1:26" ht="13.5" customHeight="1" x14ac:dyDescent="0.25">
      <c r="A486" s="44"/>
      <c r="B486" s="44"/>
      <c r="C486" s="44"/>
      <c r="D486" s="45"/>
      <c r="E486" s="46"/>
      <c r="F486" s="15"/>
      <c r="G486" s="15"/>
      <c r="H486" s="44"/>
      <c r="J486" s="46"/>
      <c r="K486" s="52"/>
      <c r="L486" s="15"/>
      <c r="M486" s="15"/>
      <c r="N486" s="15"/>
      <c r="O486" s="15"/>
      <c r="P486" s="15"/>
      <c r="Q486" s="15"/>
      <c r="R486" s="15"/>
      <c r="S486" s="15"/>
      <c r="T486" s="15"/>
      <c r="U486" s="15"/>
      <c r="V486" s="15"/>
      <c r="W486" s="15"/>
      <c r="X486" s="15"/>
      <c r="Y486" s="15"/>
      <c r="Z486" s="15"/>
    </row>
    <row r="487" spans="1:26" ht="13.5" customHeight="1" x14ac:dyDescent="0.25">
      <c r="A487" s="44"/>
      <c r="B487" s="44"/>
      <c r="C487" s="44"/>
      <c r="D487" s="45"/>
      <c r="E487" s="46"/>
      <c r="F487" s="15"/>
      <c r="G487" s="15"/>
      <c r="H487" s="44"/>
      <c r="J487" s="46"/>
      <c r="K487" s="52"/>
      <c r="L487" s="15"/>
      <c r="M487" s="15"/>
      <c r="N487" s="15"/>
      <c r="O487" s="15"/>
      <c r="P487" s="15"/>
      <c r="Q487" s="15"/>
      <c r="R487" s="15"/>
      <c r="S487" s="15"/>
      <c r="T487" s="15"/>
      <c r="U487" s="15"/>
      <c r="V487" s="15"/>
      <c r="W487" s="15"/>
      <c r="X487" s="15"/>
      <c r="Y487" s="15"/>
      <c r="Z487" s="15"/>
    </row>
    <row r="488" spans="1:26" ht="13.5" customHeight="1" x14ac:dyDescent="0.25">
      <c r="A488" s="44"/>
      <c r="B488" s="44"/>
      <c r="C488" s="44"/>
      <c r="D488" s="45"/>
      <c r="E488" s="46"/>
      <c r="F488" s="15"/>
      <c r="G488" s="15"/>
      <c r="H488" s="44"/>
      <c r="J488" s="46"/>
      <c r="K488" s="52"/>
      <c r="L488" s="15"/>
      <c r="M488" s="15"/>
      <c r="N488" s="15"/>
      <c r="O488" s="15"/>
      <c r="P488" s="15"/>
      <c r="Q488" s="15"/>
      <c r="R488" s="15"/>
      <c r="S488" s="15"/>
      <c r="T488" s="15"/>
      <c r="U488" s="15"/>
      <c r="V488" s="15"/>
      <c r="W488" s="15"/>
      <c r="X488" s="15"/>
      <c r="Y488" s="15"/>
      <c r="Z488" s="15"/>
    </row>
    <row r="489" spans="1:26" ht="13.5" customHeight="1" x14ac:dyDescent="0.25">
      <c r="A489" s="44"/>
      <c r="B489" s="44"/>
      <c r="C489" s="44"/>
      <c r="D489" s="45"/>
      <c r="E489" s="46"/>
      <c r="F489" s="15"/>
      <c r="G489" s="15"/>
      <c r="H489" s="44"/>
      <c r="J489" s="46"/>
      <c r="K489" s="52"/>
      <c r="L489" s="15"/>
      <c r="M489" s="15"/>
      <c r="N489" s="15"/>
      <c r="O489" s="15"/>
      <c r="P489" s="15"/>
      <c r="Q489" s="15"/>
      <c r="R489" s="15"/>
      <c r="S489" s="15"/>
      <c r="T489" s="15"/>
      <c r="U489" s="15"/>
      <c r="V489" s="15"/>
      <c r="W489" s="15"/>
      <c r="X489" s="15"/>
      <c r="Y489" s="15"/>
      <c r="Z489" s="15"/>
    </row>
    <row r="490" spans="1:26" ht="13.5" customHeight="1" x14ac:dyDescent="0.25">
      <c r="A490" s="44"/>
      <c r="B490" s="44"/>
      <c r="C490" s="44"/>
      <c r="D490" s="45"/>
      <c r="E490" s="46"/>
      <c r="F490" s="15"/>
      <c r="G490" s="15"/>
      <c r="H490" s="44"/>
      <c r="J490" s="46"/>
      <c r="K490" s="52"/>
      <c r="L490" s="15"/>
      <c r="M490" s="15"/>
      <c r="N490" s="15"/>
      <c r="O490" s="15"/>
      <c r="P490" s="15"/>
      <c r="Q490" s="15"/>
      <c r="R490" s="15"/>
      <c r="S490" s="15"/>
      <c r="T490" s="15"/>
      <c r="U490" s="15"/>
      <c r="V490" s="15"/>
      <c r="W490" s="15"/>
      <c r="X490" s="15"/>
      <c r="Y490" s="15"/>
      <c r="Z490" s="15"/>
    </row>
    <row r="491" spans="1:26" ht="13.5" customHeight="1" x14ac:dyDescent="0.25">
      <c r="A491" s="44"/>
      <c r="B491" s="44"/>
      <c r="C491" s="44"/>
      <c r="D491" s="45"/>
      <c r="E491" s="46"/>
      <c r="F491" s="15"/>
      <c r="G491" s="15"/>
      <c r="H491" s="44"/>
      <c r="J491" s="46"/>
      <c r="K491" s="52"/>
      <c r="L491" s="15"/>
      <c r="M491" s="15"/>
      <c r="N491" s="15"/>
      <c r="O491" s="15"/>
      <c r="P491" s="15"/>
      <c r="Q491" s="15"/>
      <c r="R491" s="15"/>
      <c r="S491" s="15"/>
      <c r="T491" s="15"/>
      <c r="U491" s="15"/>
      <c r="V491" s="15"/>
      <c r="W491" s="15"/>
      <c r="X491" s="15"/>
      <c r="Y491" s="15"/>
      <c r="Z491" s="15"/>
    </row>
    <row r="492" spans="1:26" ht="13.5" customHeight="1" x14ac:dyDescent="0.25">
      <c r="A492" s="44"/>
      <c r="B492" s="44"/>
      <c r="C492" s="44"/>
      <c r="D492" s="45"/>
      <c r="E492" s="46"/>
      <c r="F492" s="15"/>
      <c r="G492" s="15"/>
      <c r="H492" s="44"/>
      <c r="J492" s="46"/>
      <c r="K492" s="52"/>
      <c r="L492" s="15"/>
      <c r="M492" s="15"/>
      <c r="N492" s="15"/>
      <c r="O492" s="15"/>
      <c r="P492" s="15"/>
      <c r="Q492" s="15"/>
      <c r="R492" s="15"/>
      <c r="S492" s="15"/>
      <c r="T492" s="15"/>
      <c r="U492" s="15"/>
      <c r="V492" s="15"/>
      <c r="W492" s="15"/>
      <c r="X492" s="15"/>
      <c r="Y492" s="15"/>
      <c r="Z492" s="15"/>
    </row>
    <row r="493" spans="1:26" ht="13.5" customHeight="1" x14ac:dyDescent="0.25">
      <c r="A493" s="44"/>
      <c r="B493" s="44"/>
      <c r="C493" s="44"/>
      <c r="D493" s="45"/>
      <c r="E493" s="46"/>
      <c r="F493" s="15"/>
      <c r="G493" s="15"/>
      <c r="H493" s="44"/>
      <c r="J493" s="46"/>
      <c r="K493" s="52"/>
      <c r="L493" s="15"/>
      <c r="M493" s="15"/>
      <c r="N493" s="15"/>
      <c r="O493" s="15"/>
      <c r="P493" s="15"/>
      <c r="Q493" s="15"/>
      <c r="R493" s="15"/>
      <c r="S493" s="15"/>
      <c r="T493" s="15"/>
      <c r="U493" s="15"/>
      <c r="V493" s="15"/>
      <c r="W493" s="15"/>
      <c r="X493" s="15"/>
      <c r="Y493" s="15"/>
      <c r="Z493" s="15"/>
    </row>
    <row r="494" spans="1:26" ht="13.5" customHeight="1" x14ac:dyDescent="0.25">
      <c r="A494" s="44"/>
      <c r="B494" s="44"/>
      <c r="C494" s="44"/>
      <c r="D494" s="45"/>
      <c r="E494" s="46"/>
      <c r="F494" s="15"/>
      <c r="G494" s="15"/>
      <c r="H494" s="44"/>
      <c r="J494" s="46"/>
      <c r="K494" s="52"/>
      <c r="L494" s="15"/>
      <c r="M494" s="15"/>
      <c r="N494" s="15"/>
      <c r="O494" s="15"/>
      <c r="P494" s="15"/>
      <c r="Q494" s="15"/>
      <c r="R494" s="15"/>
      <c r="S494" s="15"/>
      <c r="T494" s="15"/>
      <c r="U494" s="15"/>
      <c r="V494" s="15"/>
      <c r="W494" s="15"/>
      <c r="X494" s="15"/>
      <c r="Y494" s="15"/>
      <c r="Z494" s="15"/>
    </row>
    <row r="495" spans="1:26" ht="13.5" customHeight="1" x14ac:dyDescent="0.25">
      <c r="A495" s="44"/>
      <c r="B495" s="44"/>
      <c r="C495" s="44"/>
      <c r="D495" s="45"/>
      <c r="E495" s="46"/>
      <c r="F495" s="15"/>
      <c r="G495" s="15"/>
      <c r="H495" s="44"/>
      <c r="J495" s="46"/>
      <c r="K495" s="52"/>
      <c r="L495" s="15"/>
      <c r="M495" s="15"/>
      <c r="N495" s="15"/>
      <c r="O495" s="15"/>
      <c r="P495" s="15"/>
      <c r="Q495" s="15"/>
      <c r="R495" s="15"/>
      <c r="S495" s="15"/>
      <c r="T495" s="15"/>
      <c r="U495" s="15"/>
      <c r="V495" s="15"/>
      <c r="W495" s="15"/>
      <c r="X495" s="15"/>
      <c r="Y495" s="15"/>
      <c r="Z495" s="15"/>
    </row>
    <row r="496" spans="1:26" ht="13.5" customHeight="1" x14ac:dyDescent="0.25">
      <c r="A496" s="44"/>
      <c r="B496" s="44"/>
      <c r="C496" s="44"/>
      <c r="D496" s="45"/>
      <c r="E496" s="46"/>
      <c r="F496" s="15"/>
      <c r="G496" s="15"/>
      <c r="H496" s="44"/>
      <c r="J496" s="46"/>
      <c r="K496" s="52"/>
      <c r="L496" s="15"/>
      <c r="M496" s="15"/>
      <c r="N496" s="15"/>
      <c r="O496" s="15"/>
      <c r="P496" s="15"/>
      <c r="Q496" s="15"/>
      <c r="R496" s="15"/>
      <c r="S496" s="15"/>
      <c r="T496" s="15"/>
      <c r="U496" s="15"/>
      <c r="V496" s="15"/>
      <c r="W496" s="15"/>
      <c r="X496" s="15"/>
      <c r="Y496" s="15"/>
      <c r="Z496" s="15"/>
    </row>
    <row r="497" spans="1:26" ht="13.5" customHeight="1" x14ac:dyDescent="0.25">
      <c r="A497" s="44"/>
      <c r="B497" s="44"/>
      <c r="C497" s="44"/>
      <c r="D497" s="45"/>
      <c r="E497" s="46"/>
      <c r="F497" s="15"/>
      <c r="G497" s="15"/>
      <c r="H497" s="44"/>
      <c r="J497" s="46"/>
      <c r="K497" s="52"/>
      <c r="L497" s="15"/>
      <c r="M497" s="15"/>
      <c r="N497" s="15"/>
      <c r="O497" s="15"/>
      <c r="P497" s="15"/>
      <c r="Q497" s="15"/>
      <c r="R497" s="15"/>
      <c r="S497" s="15"/>
      <c r="T497" s="15"/>
      <c r="U497" s="15"/>
      <c r="V497" s="15"/>
      <c r="W497" s="15"/>
      <c r="X497" s="15"/>
      <c r="Y497" s="15"/>
      <c r="Z497" s="15"/>
    </row>
    <row r="498" spans="1:26" ht="13.5" customHeight="1" x14ac:dyDescent="0.25">
      <c r="A498" s="44"/>
      <c r="B498" s="44"/>
      <c r="C498" s="44"/>
      <c r="D498" s="45"/>
      <c r="E498" s="46"/>
      <c r="F498" s="15"/>
      <c r="G498" s="15"/>
      <c r="H498" s="44"/>
      <c r="J498" s="46"/>
      <c r="K498" s="52"/>
      <c r="L498" s="15"/>
      <c r="M498" s="15"/>
      <c r="N498" s="15"/>
      <c r="O498" s="15"/>
      <c r="P498" s="15"/>
      <c r="Q498" s="15"/>
      <c r="R498" s="15"/>
      <c r="S498" s="15"/>
      <c r="T498" s="15"/>
      <c r="U498" s="15"/>
      <c r="V498" s="15"/>
      <c r="W498" s="15"/>
      <c r="X498" s="15"/>
      <c r="Y498" s="15"/>
      <c r="Z498" s="15"/>
    </row>
    <row r="499" spans="1:26" ht="13.5" customHeight="1" x14ac:dyDescent="0.25">
      <c r="A499" s="44"/>
      <c r="B499" s="44"/>
      <c r="C499" s="44"/>
      <c r="D499" s="45"/>
      <c r="E499" s="46"/>
      <c r="F499" s="15"/>
      <c r="G499" s="15"/>
      <c r="H499" s="44"/>
      <c r="J499" s="46"/>
      <c r="K499" s="52"/>
      <c r="L499" s="15"/>
      <c r="M499" s="15"/>
      <c r="N499" s="15"/>
      <c r="O499" s="15"/>
      <c r="P499" s="15"/>
      <c r="Q499" s="15"/>
      <c r="R499" s="15"/>
      <c r="S499" s="15"/>
      <c r="T499" s="15"/>
      <c r="U499" s="15"/>
      <c r="V499" s="15"/>
      <c r="W499" s="15"/>
      <c r="X499" s="15"/>
      <c r="Y499" s="15"/>
      <c r="Z499" s="15"/>
    </row>
    <row r="500" spans="1:26" ht="13.5" customHeight="1" x14ac:dyDescent="0.25">
      <c r="A500" s="44"/>
      <c r="B500" s="44"/>
      <c r="C500" s="44"/>
      <c r="D500" s="45"/>
      <c r="E500" s="46"/>
      <c r="F500" s="15"/>
      <c r="G500" s="15"/>
      <c r="H500" s="44"/>
      <c r="J500" s="46"/>
      <c r="K500" s="52"/>
      <c r="L500" s="15"/>
      <c r="M500" s="15"/>
      <c r="N500" s="15"/>
      <c r="O500" s="15"/>
      <c r="P500" s="15"/>
      <c r="Q500" s="15"/>
      <c r="R500" s="15"/>
      <c r="S500" s="15"/>
      <c r="T500" s="15"/>
      <c r="U500" s="15"/>
      <c r="V500" s="15"/>
      <c r="W500" s="15"/>
      <c r="X500" s="15"/>
      <c r="Y500" s="15"/>
      <c r="Z500" s="15"/>
    </row>
    <row r="501" spans="1:26" ht="13.5" customHeight="1" x14ac:dyDescent="0.25">
      <c r="A501" s="44"/>
      <c r="B501" s="44"/>
      <c r="C501" s="44"/>
      <c r="D501" s="45"/>
      <c r="E501" s="46"/>
      <c r="F501" s="15"/>
      <c r="G501" s="15"/>
      <c r="H501" s="44"/>
      <c r="J501" s="46"/>
      <c r="K501" s="52"/>
      <c r="L501" s="15"/>
      <c r="M501" s="15"/>
      <c r="N501" s="15"/>
      <c r="O501" s="15"/>
      <c r="P501" s="15"/>
      <c r="Q501" s="15"/>
      <c r="R501" s="15"/>
      <c r="S501" s="15"/>
      <c r="T501" s="15"/>
      <c r="U501" s="15"/>
      <c r="V501" s="15"/>
      <c r="W501" s="15"/>
      <c r="X501" s="15"/>
      <c r="Y501" s="15"/>
      <c r="Z501" s="15"/>
    </row>
    <row r="502" spans="1:26" ht="13.5" customHeight="1" x14ac:dyDescent="0.25">
      <c r="A502" s="44"/>
      <c r="B502" s="44"/>
      <c r="C502" s="44"/>
      <c r="D502" s="45"/>
      <c r="E502" s="46"/>
      <c r="F502" s="15"/>
      <c r="G502" s="15"/>
      <c r="H502" s="44"/>
      <c r="J502" s="46"/>
      <c r="K502" s="52"/>
      <c r="L502" s="15"/>
      <c r="M502" s="15"/>
      <c r="N502" s="15"/>
      <c r="O502" s="15"/>
      <c r="P502" s="15"/>
      <c r="Q502" s="15"/>
      <c r="R502" s="15"/>
      <c r="S502" s="15"/>
      <c r="T502" s="15"/>
      <c r="U502" s="15"/>
      <c r="V502" s="15"/>
      <c r="W502" s="15"/>
      <c r="X502" s="15"/>
      <c r="Y502" s="15"/>
      <c r="Z502" s="15"/>
    </row>
    <row r="503" spans="1:26" ht="13.5" customHeight="1" x14ac:dyDescent="0.25">
      <c r="A503" s="44"/>
      <c r="B503" s="44"/>
      <c r="C503" s="44"/>
      <c r="D503" s="45"/>
      <c r="E503" s="46"/>
      <c r="F503" s="15"/>
      <c r="G503" s="15"/>
      <c r="H503" s="44"/>
      <c r="J503" s="46"/>
      <c r="K503" s="52"/>
      <c r="L503" s="15"/>
      <c r="M503" s="15"/>
      <c r="N503" s="15"/>
      <c r="O503" s="15"/>
      <c r="P503" s="15"/>
      <c r="Q503" s="15"/>
      <c r="R503" s="15"/>
      <c r="S503" s="15"/>
      <c r="T503" s="15"/>
      <c r="U503" s="15"/>
      <c r="V503" s="15"/>
      <c r="W503" s="15"/>
      <c r="X503" s="15"/>
      <c r="Y503" s="15"/>
      <c r="Z503" s="15"/>
    </row>
    <row r="504" spans="1:26" ht="13.5" customHeight="1" x14ac:dyDescent="0.25">
      <c r="A504" s="44"/>
      <c r="B504" s="44"/>
      <c r="C504" s="44"/>
      <c r="D504" s="45"/>
      <c r="E504" s="46"/>
      <c r="F504" s="15"/>
      <c r="G504" s="15"/>
      <c r="H504" s="44"/>
      <c r="J504" s="46"/>
      <c r="K504" s="52"/>
      <c r="L504" s="15"/>
      <c r="M504" s="15"/>
      <c r="N504" s="15"/>
      <c r="O504" s="15"/>
      <c r="P504" s="15"/>
      <c r="Q504" s="15"/>
      <c r="R504" s="15"/>
      <c r="S504" s="15"/>
      <c r="T504" s="15"/>
      <c r="U504" s="15"/>
      <c r="V504" s="15"/>
      <c r="W504" s="15"/>
      <c r="X504" s="15"/>
      <c r="Y504" s="15"/>
      <c r="Z504" s="15"/>
    </row>
    <row r="505" spans="1:26" ht="13.5" customHeight="1" x14ac:dyDescent="0.25">
      <c r="A505" s="44"/>
      <c r="B505" s="44"/>
      <c r="C505" s="44"/>
      <c r="D505" s="45"/>
      <c r="E505" s="46"/>
      <c r="F505" s="15"/>
      <c r="G505" s="15"/>
      <c r="H505" s="44"/>
      <c r="J505" s="46"/>
      <c r="K505" s="52"/>
      <c r="L505" s="15"/>
      <c r="M505" s="15"/>
      <c r="N505" s="15"/>
      <c r="O505" s="15"/>
      <c r="P505" s="15"/>
      <c r="Q505" s="15"/>
      <c r="R505" s="15"/>
      <c r="S505" s="15"/>
      <c r="T505" s="15"/>
      <c r="U505" s="15"/>
      <c r="V505" s="15"/>
      <c r="W505" s="15"/>
      <c r="X505" s="15"/>
      <c r="Y505" s="15"/>
      <c r="Z505" s="15"/>
    </row>
    <row r="506" spans="1:26" ht="13.5" customHeight="1" x14ac:dyDescent="0.25">
      <c r="A506" s="44"/>
      <c r="B506" s="44"/>
      <c r="C506" s="44"/>
      <c r="D506" s="45"/>
      <c r="E506" s="46"/>
      <c r="F506" s="15"/>
      <c r="G506" s="15"/>
      <c r="H506" s="44"/>
      <c r="J506" s="46"/>
      <c r="K506" s="52"/>
      <c r="L506" s="15"/>
      <c r="M506" s="15"/>
      <c r="N506" s="15"/>
      <c r="O506" s="15"/>
      <c r="P506" s="15"/>
      <c r="Q506" s="15"/>
      <c r="R506" s="15"/>
      <c r="S506" s="15"/>
      <c r="T506" s="15"/>
      <c r="U506" s="15"/>
      <c r="V506" s="15"/>
      <c r="W506" s="15"/>
      <c r="X506" s="15"/>
      <c r="Y506" s="15"/>
      <c r="Z506" s="15"/>
    </row>
    <row r="507" spans="1:26" ht="13.5" customHeight="1" x14ac:dyDescent="0.25">
      <c r="A507" s="44"/>
      <c r="B507" s="44"/>
      <c r="C507" s="44"/>
      <c r="D507" s="45"/>
      <c r="E507" s="46"/>
      <c r="F507" s="15"/>
      <c r="G507" s="15"/>
      <c r="H507" s="44"/>
      <c r="J507" s="46"/>
      <c r="K507" s="52"/>
      <c r="L507" s="15"/>
      <c r="M507" s="15"/>
      <c r="N507" s="15"/>
      <c r="O507" s="15"/>
      <c r="P507" s="15"/>
      <c r="Q507" s="15"/>
      <c r="R507" s="15"/>
      <c r="S507" s="15"/>
      <c r="T507" s="15"/>
      <c r="U507" s="15"/>
      <c r="V507" s="15"/>
      <c r="W507" s="15"/>
      <c r="X507" s="15"/>
      <c r="Y507" s="15"/>
      <c r="Z507" s="15"/>
    </row>
    <row r="508" spans="1:26" ht="13.5" customHeight="1" x14ac:dyDescent="0.25">
      <c r="A508" s="44"/>
      <c r="B508" s="44"/>
      <c r="C508" s="44"/>
      <c r="D508" s="45"/>
      <c r="E508" s="46"/>
      <c r="F508" s="15"/>
      <c r="G508" s="15"/>
      <c r="H508" s="44"/>
      <c r="J508" s="46"/>
      <c r="K508" s="52"/>
      <c r="L508" s="15"/>
      <c r="M508" s="15"/>
      <c r="N508" s="15"/>
      <c r="O508" s="15"/>
      <c r="P508" s="15"/>
      <c r="Q508" s="15"/>
      <c r="R508" s="15"/>
      <c r="S508" s="15"/>
      <c r="T508" s="15"/>
      <c r="U508" s="15"/>
      <c r="V508" s="15"/>
      <c r="W508" s="15"/>
      <c r="X508" s="15"/>
      <c r="Y508" s="15"/>
      <c r="Z508" s="15"/>
    </row>
    <row r="509" spans="1:26" ht="13.5" customHeight="1" x14ac:dyDescent="0.25">
      <c r="A509" s="44"/>
      <c r="B509" s="44"/>
      <c r="C509" s="44"/>
      <c r="D509" s="45"/>
      <c r="E509" s="46"/>
      <c r="F509" s="15"/>
      <c r="G509" s="15"/>
      <c r="H509" s="44"/>
      <c r="J509" s="46"/>
      <c r="K509" s="52"/>
      <c r="L509" s="15"/>
      <c r="M509" s="15"/>
      <c r="N509" s="15"/>
      <c r="O509" s="15"/>
      <c r="P509" s="15"/>
      <c r="Q509" s="15"/>
      <c r="R509" s="15"/>
      <c r="S509" s="15"/>
      <c r="T509" s="15"/>
      <c r="U509" s="15"/>
      <c r="V509" s="15"/>
      <c r="W509" s="15"/>
      <c r="X509" s="15"/>
      <c r="Y509" s="15"/>
      <c r="Z509" s="15"/>
    </row>
    <row r="510" spans="1:26" ht="13.5" customHeight="1" x14ac:dyDescent="0.25">
      <c r="A510" s="44"/>
      <c r="B510" s="44"/>
      <c r="C510" s="44"/>
      <c r="D510" s="45"/>
      <c r="E510" s="46"/>
      <c r="F510" s="15"/>
      <c r="G510" s="15"/>
      <c r="H510" s="44"/>
      <c r="J510" s="46"/>
      <c r="K510" s="52"/>
      <c r="L510" s="15"/>
      <c r="M510" s="15"/>
      <c r="N510" s="15"/>
      <c r="O510" s="15"/>
      <c r="P510" s="15"/>
      <c r="Q510" s="15"/>
      <c r="R510" s="15"/>
      <c r="S510" s="15"/>
      <c r="T510" s="15"/>
      <c r="U510" s="15"/>
      <c r="V510" s="15"/>
      <c r="W510" s="15"/>
      <c r="X510" s="15"/>
      <c r="Y510" s="15"/>
      <c r="Z510" s="15"/>
    </row>
    <row r="511" spans="1:26" ht="13.5" customHeight="1" x14ac:dyDescent="0.25">
      <c r="A511" s="44"/>
      <c r="B511" s="44"/>
      <c r="C511" s="44"/>
      <c r="D511" s="45"/>
      <c r="E511" s="46"/>
      <c r="F511" s="15"/>
      <c r="G511" s="15"/>
      <c r="H511" s="44"/>
      <c r="J511" s="46"/>
      <c r="K511" s="52"/>
      <c r="L511" s="15"/>
      <c r="M511" s="15"/>
      <c r="N511" s="15"/>
      <c r="O511" s="15"/>
      <c r="P511" s="15"/>
      <c r="Q511" s="15"/>
      <c r="R511" s="15"/>
      <c r="S511" s="15"/>
      <c r="T511" s="15"/>
      <c r="U511" s="15"/>
      <c r="V511" s="15"/>
      <c r="W511" s="15"/>
      <c r="X511" s="15"/>
      <c r="Y511" s="15"/>
      <c r="Z511" s="15"/>
    </row>
    <row r="512" spans="1:26" ht="13.5" customHeight="1" x14ac:dyDescent="0.25">
      <c r="A512" s="44"/>
      <c r="B512" s="44"/>
      <c r="C512" s="44"/>
      <c r="D512" s="45"/>
      <c r="E512" s="46"/>
      <c r="F512" s="15"/>
      <c r="G512" s="15"/>
      <c r="H512" s="44"/>
      <c r="J512" s="46"/>
      <c r="K512" s="52"/>
      <c r="L512" s="15"/>
      <c r="M512" s="15"/>
      <c r="N512" s="15"/>
      <c r="O512" s="15"/>
      <c r="P512" s="15"/>
      <c r="Q512" s="15"/>
      <c r="R512" s="15"/>
      <c r="S512" s="15"/>
      <c r="T512" s="15"/>
      <c r="U512" s="15"/>
      <c r="V512" s="15"/>
      <c r="W512" s="15"/>
      <c r="X512" s="15"/>
      <c r="Y512" s="15"/>
      <c r="Z512" s="15"/>
    </row>
    <row r="513" spans="1:26" ht="13.5" customHeight="1" x14ac:dyDescent="0.25">
      <c r="A513" s="44"/>
      <c r="B513" s="44"/>
      <c r="C513" s="44"/>
      <c r="D513" s="45"/>
      <c r="E513" s="46"/>
      <c r="F513" s="15"/>
      <c r="G513" s="15"/>
      <c r="H513" s="44"/>
      <c r="J513" s="46"/>
      <c r="K513" s="52"/>
      <c r="L513" s="15"/>
      <c r="M513" s="15"/>
      <c r="N513" s="15"/>
      <c r="O513" s="15"/>
      <c r="P513" s="15"/>
      <c r="Q513" s="15"/>
      <c r="R513" s="15"/>
      <c r="S513" s="15"/>
      <c r="T513" s="15"/>
      <c r="U513" s="15"/>
      <c r="V513" s="15"/>
      <c r="W513" s="15"/>
      <c r="X513" s="15"/>
      <c r="Y513" s="15"/>
      <c r="Z513" s="15"/>
    </row>
    <row r="514" spans="1:26" ht="13.5" customHeight="1" x14ac:dyDescent="0.25">
      <c r="A514" s="44"/>
      <c r="B514" s="44"/>
      <c r="C514" s="44"/>
      <c r="D514" s="45"/>
      <c r="E514" s="46"/>
      <c r="F514" s="15"/>
      <c r="G514" s="15"/>
      <c r="H514" s="44"/>
      <c r="J514" s="46"/>
      <c r="K514" s="52"/>
      <c r="L514" s="15"/>
      <c r="M514" s="15"/>
      <c r="N514" s="15"/>
      <c r="O514" s="15"/>
      <c r="P514" s="15"/>
      <c r="Q514" s="15"/>
      <c r="R514" s="15"/>
      <c r="S514" s="15"/>
      <c r="T514" s="15"/>
      <c r="U514" s="15"/>
      <c r="V514" s="15"/>
      <c r="W514" s="15"/>
      <c r="X514" s="15"/>
      <c r="Y514" s="15"/>
      <c r="Z514" s="15"/>
    </row>
    <row r="515" spans="1:26" ht="13.5" customHeight="1" x14ac:dyDescent="0.25">
      <c r="A515" s="44"/>
      <c r="B515" s="44"/>
      <c r="C515" s="44"/>
      <c r="D515" s="45"/>
      <c r="E515" s="46"/>
      <c r="F515" s="15"/>
      <c r="G515" s="15"/>
      <c r="H515" s="44"/>
      <c r="J515" s="46"/>
      <c r="K515" s="52"/>
      <c r="L515" s="15"/>
      <c r="M515" s="15"/>
      <c r="N515" s="15"/>
      <c r="O515" s="15"/>
      <c r="P515" s="15"/>
      <c r="Q515" s="15"/>
      <c r="R515" s="15"/>
      <c r="S515" s="15"/>
      <c r="T515" s="15"/>
      <c r="U515" s="15"/>
      <c r="V515" s="15"/>
      <c r="W515" s="15"/>
      <c r="X515" s="15"/>
      <c r="Y515" s="15"/>
      <c r="Z515" s="15"/>
    </row>
    <row r="516" spans="1:26" ht="13.5" customHeight="1" x14ac:dyDescent="0.25">
      <c r="A516" s="44"/>
      <c r="B516" s="44"/>
      <c r="C516" s="44"/>
      <c r="D516" s="45"/>
      <c r="E516" s="46"/>
      <c r="F516" s="15"/>
      <c r="G516" s="15"/>
      <c r="H516" s="44"/>
      <c r="J516" s="46"/>
      <c r="K516" s="52"/>
      <c r="L516" s="15"/>
      <c r="M516" s="15"/>
      <c r="N516" s="15"/>
      <c r="O516" s="15"/>
      <c r="P516" s="15"/>
      <c r="Q516" s="15"/>
      <c r="R516" s="15"/>
      <c r="S516" s="15"/>
      <c r="T516" s="15"/>
      <c r="U516" s="15"/>
      <c r="V516" s="15"/>
      <c r="W516" s="15"/>
      <c r="X516" s="15"/>
      <c r="Y516" s="15"/>
      <c r="Z516" s="15"/>
    </row>
    <row r="517" spans="1:26" ht="13.5" customHeight="1" x14ac:dyDescent="0.25">
      <c r="A517" s="44"/>
      <c r="B517" s="44"/>
      <c r="C517" s="44"/>
      <c r="D517" s="45"/>
      <c r="E517" s="46"/>
      <c r="F517" s="15"/>
      <c r="G517" s="15"/>
      <c r="H517" s="44"/>
      <c r="J517" s="46"/>
      <c r="K517" s="52"/>
      <c r="L517" s="15"/>
      <c r="M517" s="15"/>
      <c r="N517" s="15"/>
      <c r="O517" s="15"/>
      <c r="P517" s="15"/>
      <c r="Q517" s="15"/>
      <c r="R517" s="15"/>
      <c r="S517" s="15"/>
      <c r="T517" s="15"/>
      <c r="U517" s="15"/>
      <c r="V517" s="15"/>
      <c r="W517" s="15"/>
      <c r="X517" s="15"/>
      <c r="Y517" s="15"/>
      <c r="Z517" s="15"/>
    </row>
    <row r="518" spans="1:26" ht="13.5" customHeight="1" x14ac:dyDescent="0.25">
      <c r="A518" s="44"/>
      <c r="B518" s="44"/>
      <c r="C518" s="44"/>
      <c r="D518" s="45"/>
      <c r="E518" s="46"/>
      <c r="F518" s="15"/>
      <c r="G518" s="15"/>
      <c r="H518" s="44"/>
      <c r="J518" s="46"/>
      <c r="K518" s="52"/>
      <c r="L518" s="15"/>
      <c r="M518" s="15"/>
      <c r="N518" s="15"/>
      <c r="O518" s="15"/>
      <c r="P518" s="15"/>
      <c r="Q518" s="15"/>
      <c r="R518" s="15"/>
      <c r="S518" s="15"/>
      <c r="T518" s="15"/>
      <c r="U518" s="15"/>
      <c r="V518" s="15"/>
      <c r="W518" s="15"/>
      <c r="X518" s="15"/>
      <c r="Y518" s="15"/>
      <c r="Z518" s="15"/>
    </row>
    <row r="519" spans="1:26" ht="13.5" customHeight="1" x14ac:dyDescent="0.25">
      <c r="A519" s="44"/>
      <c r="B519" s="44"/>
      <c r="C519" s="44"/>
      <c r="D519" s="45"/>
      <c r="E519" s="46"/>
      <c r="F519" s="15"/>
      <c r="G519" s="15"/>
      <c r="H519" s="44"/>
      <c r="J519" s="46"/>
      <c r="K519" s="52"/>
      <c r="L519" s="15"/>
      <c r="M519" s="15"/>
      <c r="N519" s="15"/>
      <c r="O519" s="15"/>
      <c r="P519" s="15"/>
      <c r="Q519" s="15"/>
      <c r="R519" s="15"/>
      <c r="S519" s="15"/>
      <c r="T519" s="15"/>
      <c r="U519" s="15"/>
      <c r="V519" s="15"/>
      <c r="W519" s="15"/>
      <c r="X519" s="15"/>
      <c r="Y519" s="15"/>
      <c r="Z519" s="15"/>
    </row>
    <row r="520" spans="1:26" ht="13.5" customHeight="1" x14ac:dyDescent="0.25">
      <c r="A520" s="44"/>
      <c r="B520" s="44"/>
      <c r="C520" s="44"/>
      <c r="D520" s="45"/>
      <c r="E520" s="46"/>
      <c r="F520" s="15"/>
      <c r="G520" s="15"/>
      <c r="H520" s="44"/>
      <c r="J520" s="46"/>
      <c r="K520" s="52"/>
      <c r="L520" s="15"/>
      <c r="M520" s="15"/>
      <c r="N520" s="15"/>
      <c r="O520" s="15"/>
      <c r="P520" s="15"/>
      <c r="Q520" s="15"/>
      <c r="R520" s="15"/>
      <c r="S520" s="15"/>
      <c r="T520" s="15"/>
      <c r="U520" s="15"/>
      <c r="V520" s="15"/>
      <c r="W520" s="15"/>
      <c r="X520" s="15"/>
      <c r="Y520" s="15"/>
      <c r="Z520" s="15"/>
    </row>
    <row r="521" spans="1:26" ht="13.5" customHeight="1" x14ac:dyDescent="0.25">
      <c r="A521" s="44"/>
      <c r="B521" s="44"/>
      <c r="C521" s="44"/>
      <c r="D521" s="45"/>
      <c r="E521" s="46"/>
      <c r="F521" s="15"/>
      <c r="G521" s="15"/>
      <c r="H521" s="44"/>
      <c r="J521" s="46"/>
      <c r="K521" s="52"/>
      <c r="L521" s="15"/>
      <c r="M521" s="15"/>
      <c r="N521" s="15"/>
      <c r="O521" s="15"/>
      <c r="P521" s="15"/>
      <c r="Q521" s="15"/>
      <c r="R521" s="15"/>
      <c r="S521" s="15"/>
      <c r="T521" s="15"/>
      <c r="U521" s="15"/>
      <c r="V521" s="15"/>
      <c r="W521" s="15"/>
      <c r="X521" s="15"/>
      <c r="Y521" s="15"/>
      <c r="Z521" s="15"/>
    </row>
    <row r="522" spans="1:26" ht="13.5" customHeight="1" x14ac:dyDescent="0.25">
      <c r="A522" s="44"/>
      <c r="B522" s="44"/>
      <c r="C522" s="44"/>
      <c r="D522" s="45"/>
      <c r="E522" s="46"/>
      <c r="F522" s="15"/>
      <c r="G522" s="15"/>
      <c r="H522" s="44"/>
      <c r="J522" s="46"/>
      <c r="K522" s="52"/>
      <c r="L522" s="15"/>
      <c r="M522" s="15"/>
      <c r="N522" s="15"/>
      <c r="O522" s="15"/>
      <c r="P522" s="15"/>
      <c r="Q522" s="15"/>
      <c r="R522" s="15"/>
      <c r="S522" s="15"/>
      <c r="T522" s="15"/>
      <c r="U522" s="15"/>
      <c r="V522" s="15"/>
      <c r="W522" s="15"/>
      <c r="X522" s="15"/>
      <c r="Y522" s="15"/>
      <c r="Z522" s="15"/>
    </row>
    <row r="523" spans="1:26" ht="13.5" customHeight="1" x14ac:dyDescent="0.25">
      <c r="A523" s="44"/>
      <c r="B523" s="44"/>
      <c r="C523" s="44"/>
      <c r="D523" s="45"/>
      <c r="E523" s="46"/>
      <c r="F523" s="15"/>
      <c r="G523" s="15"/>
      <c r="H523" s="44"/>
      <c r="J523" s="46"/>
      <c r="K523" s="52"/>
      <c r="L523" s="15"/>
      <c r="M523" s="15"/>
      <c r="N523" s="15"/>
      <c r="O523" s="15"/>
      <c r="P523" s="15"/>
      <c r="Q523" s="15"/>
      <c r="R523" s="15"/>
      <c r="S523" s="15"/>
      <c r="T523" s="15"/>
      <c r="U523" s="15"/>
      <c r="V523" s="15"/>
      <c r="W523" s="15"/>
      <c r="X523" s="15"/>
      <c r="Y523" s="15"/>
      <c r="Z523" s="15"/>
    </row>
    <row r="524" spans="1:26" ht="13.5" customHeight="1" x14ac:dyDescent="0.25">
      <c r="A524" s="44"/>
      <c r="B524" s="44"/>
      <c r="C524" s="44"/>
      <c r="D524" s="45"/>
      <c r="E524" s="46"/>
      <c r="F524" s="15"/>
      <c r="G524" s="15"/>
      <c r="H524" s="44"/>
      <c r="J524" s="46"/>
      <c r="K524" s="52"/>
      <c r="L524" s="15"/>
      <c r="M524" s="15"/>
      <c r="N524" s="15"/>
      <c r="O524" s="15"/>
      <c r="P524" s="15"/>
      <c r="Q524" s="15"/>
      <c r="R524" s="15"/>
      <c r="S524" s="15"/>
      <c r="T524" s="15"/>
      <c r="U524" s="15"/>
      <c r="V524" s="15"/>
      <c r="W524" s="15"/>
      <c r="X524" s="15"/>
      <c r="Y524" s="15"/>
      <c r="Z524" s="15"/>
    </row>
    <row r="525" spans="1:26" ht="13.5" customHeight="1" x14ac:dyDescent="0.25">
      <c r="A525" s="44"/>
      <c r="B525" s="44"/>
      <c r="C525" s="44"/>
      <c r="D525" s="45"/>
      <c r="E525" s="46"/>
      <c r="F525" s="15"/>
      <c r="G525" s="15"/>
      <c r="H525" s="44"/>
      <c r="J525" s="46"/>
      <c r="K525" s="52"/>
      <c r="L525" s="15"/>
      <c r="M525" s="15"/>
      <c r="N525" s="15"/>
      <c r="O525" s="15"/>
      <c r="P525" s="15"/>
      <c r="Q525" s="15"/>
      <c r="R525" s="15"/>
      <c r="S525" s="15"/>
      <c r="T525" s="15"/>
      <c r="U525" s="15"/>
      <c r="V525" s="15"/>
      <c r="W525" s="15"/>
      <c r="X525" s="15"/>
      <c r="Y525" s="15"/>
      <c r="Z525" s="15"/>
    </row>
    <row r="526" spans="1:26" ht="13.5" customHeight="1" x14ac:dyDescent="0.25">
      <c r="A526" s="44"/>
      <c r="B526" s="44"/>
      <c r="C526" s="44"/>
      <c r="D526" s="45"/>
      <c r="E526" s="46"/>
      <c r="F526" s="15"/>
      <c r="G526" s="15"/>
      <c r="H526" s="44"/>
      <c r="J526" s="46"/>
      <c r="K526" s="52"/>
      <c r="L526" s="15"/>
      <c r="M526" s="15"/>
      <c r="N526" s="15"/>
      <c r="O526" s="15"/>
      <c r="P526" s="15"/>
      <c r="Q526" s="15"/>
      <c r="R526" s="15"/>
      <c r="S526" s="15"/>
      <c r="T526" s="15"/>
      <c r="U526" s="15"/>
      <c r="V526" s="15"/>
      <c r="W526" s="15"/>
      <c r="X526" s="15"/>
      <c r="Y526" s="15"/>
      <c r="Z526" s="15"/>
    </row>
    <row r="527" spans="1:26" ht="13.5" customHeight="1" x14ac:dyDescent="0.25">
      <c r="A527" s="44"/>
      <c r="B527" s="44"/>
      <c r="C527" s="44"/>
      <c r="D527" s="45"/>
      <c r="E527" s="46"/>
      <c r="F527" s="15"/>
      <c r="G527" s="15"/>
      <c r="H527" s="44"/>
      <c r="J527" s="46"/>
      <c r="K527" s="52"/>
      <c r="L527" s="15"/>
      <c r="M527" s="15"/>
      <c r="N527" s="15"/>
      <c r="O527" s="15"/>
      <c r="P527" s="15"/>
      <c r="Q527" s="15"/>
      <c r="R527" s="15"/>
      <c r="S527" s="15"/>
      <c r="T527" s="15"/>
      <c r="U527" s="15"/>
      <c r="V527" s="15"/>
      <c r="W527" s="15"/>
      <c r="X527" s="15"/>
      <c r="Y527" s="15"/>
      <c r="Z527" s="15"/>
    </row>
    <row r="528" spans="1:26" ht="13.5" customHeight="1" x14ac:dyDescent="0.25">
      <c r="A528" s="44"/>
      <c r="B528" s="44"/>
      <c r="C528" s="44"/>
      <c r="D528" s="45"/>
      <c r="E528" s="46"/>
      <c r="F528" s="15"/>
      <c r="G528" s="15"/>
      <c r="H528" s="44"/>
      <c r="J528" s="46"/>
      <c r="K528" s="52"/>
      <c r="L528" s="15"/>
      <c r="M528" s="15"/>
      <c r="N528" s="15"/>
      <c r="O528" s="15"/>
      <c r="P528" s="15"/>
      <c r="Q528" s="15"/>
      <c r="R528" s="15"/>
      <c r="S528" s="15"/>
      <c r="T528" s="15"/>
      <c r="U528" s="15"/>
      <c r="V528" s="15"/>
      <c r="W528" s="15"/>
      <c r="X528" s="15"/>
      <c r="Y528" s="15"/>
      <c r="Z528" s="15"/>
    </row>
    <row r="529" spans="1:26" ht="13.5" customHeight="1" x14ac:dyDescent="0.25">
      <c r="A529" s="44"/>
      <c r="B529" s="44"/>
      <c r="C529" s="44"/>
      <c r="D529" s="45"/>
      <c r="E529" s="46"/>
      <c r="F529" s="15"/>
      <c r="G529" s="15"/>
      <c r="H529" s="44"/>
      <c r="J529" s="46"/>
      <c r="K529" s="52"/>
      <c r="L529" s="15"/>
      <c r="M529" s="15"/>
      <c r="N529" s="15"/>
      <c r="O529" s="15"/>
      <c r="P529" s="15"/>
      <c r="Q529" s="15"/>
      <c r="R529" s="15"/>
      <c r="S529" s="15"/>
      <c r="T529" s="15"/>
      <c r="U529" s="15"/>
      <c r="V529" s="15"/>
      <c r="W529" s="15"/>
      <c r="X529" s="15"/>
      <c r="Y529" s="15"/>
      <c r="Z529" s="15"/>
    </row>
    <row r="530" spans="1:26" ht="13.5" customHeight="1" x14ac:dyDescent="0.25">
      <c r="A530" s="44"/>
      <c r="B530" s="44"/>
      <c r="C530" s="44"/>
      <c r="D530" s="45"/>
      <c r="E530" s="46"/>
      <c r="F530" s="15"/>
      <c r="G530" s="15"/>
      <c r="H530" s="44"/>
      <c r="J530" s="46"/>
      <c r="K530" s="52"/>
      <c r="L530" s="15"/>
      <c r="M530" s="15"/>
      <c r="N530" s="15"/>
      <c r="O530" s="15"/>
      <c r="P530" s="15"/>
      <c r="Q530" s="15"/>
      <c r="R530" s="15"/>
      <c r="S530" s="15"/>
      <c r="T530" s="15"/>
      <c r="U530" s="15"/>
      <c r="V530" s="15"/>
      <c r="W530" s="15"/>
      <c r="X530" s="15"/>
      <c r="Y530" s="15"/>
      <c r="Z530" s="15"/>
    </row>
    <row r="531" spans="1:26" ht="13.5" customHeight="1" x14ac:dyDescent="0.25">
      <c r="A531" s="44"/>
      <c r="B531" s="44"/>
      <c r="C531" s="44"/>
      <c r="D531" s="45"/>
      <c r="E531" s="46"/>
      <c r="F531" s="15"/>
      <c r="G531" s="15"/>
      <c r="H531" s="44"/>
      <c r="J531" s="46"/>
      <c r="K531" s="52"/>
      <c r="L531" s="15"/>
      <c r="M531" s="15"/>
      <c r="N531" s="15"/>
      <c r="O531" s="15"/>
      <c r="P531" s="15"/>
      <c r="Q531" s="15"/>
      <c r="R531" s="15"/>
      <c r="S531" s="15"/>
      <c r="T531" s="15"/>
      <c r="U531" s="15"/>
      <c r="V531" s="15"/>
      <c r="W531" s="15"/>
      <c r="X531" s="15"/>
      <c r="Y531" s="15"/>
      <c r="Z531" s="15"/>
    </row>
    <row r="532" spans="1:26" ht="13.5" customHeight="1" x14ac:dyDescent="0.25">
      <c r="A532" s="44"/>
      <c r="B532" s="44"/>
      <c r="C532" s="44"/>
      <c r="D532" s="45"/>
      <c r="E532" s="46"/>
      <c r="F532" s="15"/>
      <c r="G532" s="15"/>
      <c r="H532" s="44"/>
      <c r="J532" s="46"/>
      <c r="K532" s="52"/>
      <c r="L532" s="15"/>
      <c r="M532" s="15"/>
      <c r="N532" s="15"/>
      <c r="O532" s="15"/>
      <c r="P532" s="15"/>
      <c r="Q532" s="15"/>
      <c r="R532" s="15"/>
      <c r="S532" s="15"/>
      <c r="T532" s="15"/>
      <c r="U532" s="15"/>
      <c r="V532" s="15"/>
      <c r="W532" s="15"/>
      <c r="X532" s="15"/>
      <c r="Y532" s="15"/>
      <c r="Z532" s="15"/>
    </row>
    <row r="533" spans="1:26" ht="13.5" customHeight="1" x14ac:dyDescent="0.25">
      <c r="A533" s="44"/>
      <c r="B533" s="44"/>
      <c r="C533" s="44"/>
      <c r="D533" s="45"/>
      <c r="E533" s="46"/>
      <c r="F533" s="15"/>
      <c r="G533" s="15"/>
      <c r="H533" s="44"/>
      <c r="J533" s="46"/>
      <c r="K533" s="52"/>
      <c r="L533" s="15"/>
      <c r="M533" s="15"/>
      <c r="N533" s="15"/>
      <c r="O533" s="15"/>
      <c r="P533" s="15"/>
      <c r="Q533" s="15"/>
      <c r="R533" s="15"/>
      <c r="S533" s="15"/>
      <c r="T533" s="15"/>
      <c r="U533" s="15"/>
      <c r="V533" s="15"/>
      <c r="W533" s="15"/>
      <c r="X533" s="15"/>
      <c r="Y533" s="15"/>
      <c r="Z533" s="15"/>
    </row>
    <row r="534" spans="1:26" ht="13.5" customHeight="1" x14ac:dyDescent="0.25">
      <c r="A534" s="44"/>
      <c r="B534" s="44"/>
      <c r="C534" s="44"/>
      <c r="D534" s="45"/>
      <c r="E534" s="46"/>
      <c r="F534" s="15"/>
      <c r="G534" s="15"/>
      <c r="H534" s="44"/>
      <c r="J534" s="46"/>
      <c r="K534" s="52"/>
      <c r="L534" s="15"/>
      <c r="M534" s="15"/>
      <c r="N534" s="15"/>
      <c r="O534" s="15"/>
      <c r="P534" s="15"/>
      <c r="Q534" s="15"/>
      <c r="R534" s="15"/>
      <c r="S534" s="15"/>
      <c r="T534" s="15"/>
      <c r="U534" s="15"/>
      <c r="V534" s="15"/>
      <c r="W534" s="15"/>
      <c r="X534" s="15"/>
      <c r="Y534" s="15"/>
      <c r="Z534" s="15"/>
    </row>
    <row r="535" spans="1:26" ht="13.5" customHeight="1" x14ac:dyDescent="0.25">
      <c r="A535" s="44"/>
      <c r="B535" s="44"/>
      <c r="C535" s="44"/>
      <c r="D535" s="45"/>
      <c r="E535" s="46"/>
      <c r="F535" s="15"/>
      <c r="G535" s="15"/>
      <c r="H535" s="44"/>
      <c r="J535" s="46"/>
      <c r="K535" s="52"/>
      <c r="L535" s="15"/>
      <c r="M535" s="15"/>
      <c r="N535" s="15"/>
      <c r="O535" s="15"/>
      <c r="P535" s="15"/>
      <c r="Q535" s="15"/>
      <c r="R535" s="15"/>
      <c r="S535" s="15"/>
      <c r="T535" s="15"/>
      <c r="U535" s="15"/>
      <c r="V535" s="15"/>
      <c r="W535" s="15"/>
      <c r="X535" s="15"/>
      <c r="Y535" s="15"/>
      <c r="Z535" s="15"/>
    </row>
    <row r="536" spans="1:26" ht="13.5" customHeight="1" x14ac:dyDescent="0.25">
      <c r="A536" s="44"/>
      <c r="B536" s="44"/>
      <c r="C536" s="44"/>
      <c r="D536" s="45"/>
      <c r="E536" s="46"/>
      <c r="F536" s="15"/>
      <c r="G536" s="15"/>
      <c r="H536" s="44"/>
      <c r="J536" s="46"/>
      <c r="K536" s="52"/>
      <c r="L536" s="15"/>
      <c r="M536" s="15"/>
      <c r="N536" s="15"/>
      <c r="O536" s="15"/>
      <c r="P536" s="15"/>
      <c r="Q536" s="15"/>
      <c r="R536" s="15"/>
      <c r="S536" s="15"/>
      <c r="T536" s="15"/>
      <c r="U536" s="15"/>
      <c r="V536" s="15"/>
      <c r="W536" s="15"/>
      <c r="X536" s="15"/>
      <c r="Y536" s="15"/>
      <c r="Z536" s="15"/>
    </row>
    <row r="537" spans="1:26" ht="13.5" customHeight="1" x14ac:dyDescent="0.25">
      <c r="A537" s="44"/>
      <c r="B537" s="44"/>
      <c r="C537" s="44"/>
      <c r="D537" s="45"/>
      <c r="E537" s="46"/>
      <c r="F537" s="15"/>
      <c r="G537" s="15"/>
      <c r="H537" s="44"/>
      <c r="J537" s="46"/>
      <c r="K537" s="52"/>
      <c r="L537" s="15"/>
      <c r="M537" s="15"/>
      <c r="N537" s="15"/>
      <c r="O537" s="15"/>
      <c r="P537" s="15"/>
      <c r="Q537" s="15"/>
      <c r="R537" s="15"/>
      <c r="S537" s="15"/>
      <c r="T537" s="15"/>
      <c r="U537" s="15"/>
      <c r="V537" s="15"/>
      <c r="W537" s="15"/>
      <c r="X537" s="15"/>
      <c r="Y537" s="15"/>
      <c r="Z537" s="15"/>
    </row>
    <row r="538" spans="1:26" ht="13.5" customHeight="1" x14ac:dyDescent="0.25">
      <c r="A538" s="44"/>
      <c r="B538" s="44"/>
      <c r="C538" s="44"/>
      <c r="D538" s="45"/>
      <c r="E538" s="46"/>
      <c r="F538" s="15"/>
      <c r="G538" s="15"/>
      <c r="H538" s="44"/>
      <c r="J538" s="46"/>
      <c r="K538" s="52"/>
      <c r="L538" s="15"/>
      <c r="M538" s="15"/>
      <c r="N538" s="15"/>
      <c r="O538" s="15"/>
      <c r="P538" s="15"/>
      <c r="Q538" s="15"/>
      <c r="R538" s="15"/>
      <c r="S538" s="15"/>
      <c r="T538" s="15"/>
      <c r="U538" s="15"/>
      <c r="V538" s="15"/>
      <c r="W538" s="15"/>
      <c r="X538" s="15"/>
      <c r="Y538" s="15"/>
      <c r="Z538" s="15"/>
    </row>
    <row r="539" spans="1:26" ht="13.5" customHeight="1" x14ac:dyDescent="0.25">
      <c r="A539" s="44"/>
      <c r="B539" s="44"/>
      <c r="C539" s="44"/>
      <c r="D539" s="45"/>
      <c r="E539" s="46"/>
      <c r="F539" s="15"/>
      <c r="G539" s="15"/>
      <c r="H539" s="44"/>
      <c r="J539" s="46"/>
      <c r="K539" s="52"/>
      <c r="L539" s="15"/>
      <c r="M539" s="15"/>
      <c r="N539" s="15"/>
      <c r="O539" s="15"/>
      <c r="P539" s="15"/>
      <c r="Q539" s="15"/>
      <c r="R539" s="15"/>
      <c r="S539" s="15"/>
      <c r="T539" s="15"/>
      <c r="U539" s="15"/>
      <c r="V539" s="15"/>
      <c r="W539" s="15"/>
      <c r="X539" s="15"/>
      <c r="Y539" s="15"/>
      <c r="Z539" s="15"/>
    </row>
    <row r="540" spans="1:26" ht="13.5" customHeight="1" x14ac:dyDescent="0.25">
      <c r="A540" s="44"/>
      <c r="B540" s="44"/>
      <c r="C540" s="44"/>
      <c r="D540" s="45"/>
      <c r="E540" s="46"/>
      <c r="F540" s="15"/>
      <c r="G540" s="15"/>
      <c r="H540" s="44"/>
      <c r="J540" s="46"/>
      <c r="K540" s="52"/>
      <c r="L540" s="15"/>
      <c r="M540" s="15"/>
      <c r="N540" s="15"/>
      <c r="O540" s="15"/>
      <c r="P540" s="15"/>
      <c r="Q540" s="15"/>
      <c r="R540" s="15"/>
      <c r="S540" s="15"/>
      <c r="T540" s="15"/>
      <c r="U540" s="15"/>
      <c r="V540" s="15"/>
      <c r="W540" s="15"/>
      <c r="X540" s="15"/>
      <c r="Y540" s="15"/>
      <c r="Z540" s="15"/>
    </row>
    <row r="541" spans="1:26" ht="13.5" customHeight="1" x14ac:dyDescent="0.25">
      <c r="A541" s="44"/>
      <c r="B541" s="44"/>
      <c r="C541" s="44"/>
      <c r="D541" s="45"/>
      <c r="E541" s="46"/>
      <c r="F541" s="15"/>
      <c r="G541" s="15"/>
      <c r="H541" s="44"/>
      <c r="J541" s="46"/>
      <c r="K541" s="52"/>
      <c r="L541" s="15"/>
      <c r="M541" s="15"/>
      <c r="N541" s="15"/>
      <c r="O541" s="15"/>
      <c r="P541" s="15"/>
      <c r="Q541" s="15"/>
      <c r="R541" s="15"/>
      <c r="S541" s="15"/>
      <c r="T541" s="15"/>
      <c r="U541" s="15"/>
      <c r="V541" s="15"/>
      <c r="W541" s="15"/>
      <c r="X541" s="15"/>
      <c r="Y541" s="15"/>
      <c r="Z541" s="15"/>
    </row>
    <row r="542" spans="1:26" ht="13.5" customHeight="1" x14ac:dyDescent="0.25">
      <c r="A542" s="44"/>
      <c r="B542" s="44"/>
      <c r="C542" s="44"/>
      <c r="D542" s="45"/>
      <c r="E542" s="46"/>
      <c r="F542" s="15"/>
      <c r="G542" s="15"/>
      <c r="H542" s="44"/>
      <c r="J542" s="46"/>
      <c r="K542" s="52"/>
      <c r="L542" s="15"/>
      <c r="M542" s="15"/>
      <c r="N542" s="15"/>
      <c r="O542" s="15"/>
      <c r="P542" s="15"/>
      <c r="Q542" s="15"/>
      <c r="R542" s="15"/>
      <c r="S542" s="15"/>
      <c r="T542" s="15"/>
      <c r="U542" s="15"/>
      <c r="V542" s="15"/>
      <c r="W542" s="15"/>
      <c r="X542" s="15"/>
      <c r="Y542" s="15"/>
      <c r="Z542" s="15"/>
    </row>
    <row r="543" spans="1:26" ht="13.5" customHeight="1" x14ac:dyDescent="0.25">
      <c r="A543" s="44"/>
      <c r="B543" s="44"/>
      <c r="C543" s="44"/>
      <c r="D543" s="45"/>
      <c r="E543" s="46"/>
      <c r="F543" s="15"/>
      <c r="G543" s="15"/>
      <c r="H543" s="44"/>
      <c r="J543" s="46"/>
      <c r="K543" s="52"/>
      <c r="L543" s="15"/>
      <c r="M543" s="15"/>
      <c r="N543" s="15"/>
      <c r="O543" s="15"/>
      <c r="P543" s="15"/>
      <c r="Q543" s="15"/>
      <c r="R543" s="15"/>
      <c r="S543" s="15"/>
      <c r="T543" s="15"/>
      <c r="U543" s="15"/>
      <c r="V543" s="15"/>
      <c r="W543" s="15"/>
      <c r="X543" s="15"/>
      <c r="Y543" s="15"/>
      <c r="Z543" s="15"/>
    </row>
    <row r="544" spans="1:26" ht="13.5" customHeight="1" x14ac:dyDescent="0.25">
      <c r="A544" s="44"/>
      <c r="B544" s="44"/>
      <c r="C544" s="44"/>
      <c r="D544" s="45"/>
      <c r="E544" s="46"/>
      <c r="F544" s="15"/>
      <c r="G544" s="15"/>
      <c r="H544" s="44"/>
      <c r="J544" s="46"/>
      <c r="K544" s="52"/>
      <c r="L544" s="15"/>
      <c r="M544" s="15"/>
      <c r="N544" s="15"/>
      <c r="O544" s="15"/>
      <c r="P544" s="15"/>
      <c r="Q544" s="15"/>
      <c r="R544" s="15"/>
      <c r="S544" s="15"/>
      <c r="T544" s="15"/>
      <c r="U544" s="15"/>
      <c r="V544" s="15"/>
      <c r="W544" s="15"/>
      <c r="X544" s="15"/>
      <c r="Y544" s="15"/>
      <c r="Z544" s="15"/>
    </row>
    <row r="545" spans="1:26" ht="13.5" customHeight="1" x14ac:dyDescent="0.25">
      <c r="A545" s="44"/>
      <c r="B545" s="44"/>
      <c r="C545" s="44"/>
      <c r="D545" s="45"/>
      <c r="E545" s="46"/>
      <c r="F545" s="15"/>
      <c r="G545" s="15"/>
      <c r="H545" s="44"/>
      <c r="J545" s="46"/>
      <c r="K545" s="52"/>
      <c r="L545" s="15"/>
      <c r="M545" s="15"/>
      <c r="N545" s="15"/>
      <c r="O545" s="15"/>
      <c r="P545" s="15"/>
      <c r="Q545" s="15"/>
      <c r="R545" s="15"/>
      <c r="S545" s="15"/>
      <c r="T545" s="15"/>
      <c r="U545" s="15"/>
      <c r="V545" s="15"/>
      <c r="W545" s="15"/>
      <c r="X545" s="15"/>
      <c r="Y545" s="15"/>
      <c r="Z545" s="15"/>
    </row>
    <row r="546" spans="1:26" ht="13.5" customHeight="1" x14ac:dyDescent="0.25">
      <c r="A546" s="44"/>
      <c r="B546" s="44"/>
      <c r="C546" s="44"/>
      <c r="D546" s="45"/>
      <c r="E546" s="46"/>
      <c r="F546" s="15"/>
      <c r="G546" s="15"/>
      <c r="H546" s="44"/>
      <c r="J546" s="46"/>
      <c r="K546" s="52"/>
      <c r="L546" s="15"/>
      <c r="M546" s="15"/>
      <c r="N546" s="15"/>
      <c r="O546" s="15"/>
      <c r="P546" s="15"/>
      <c r="Q546" s="15"/>
      <c r="R546" s="15"/>
      <c r="S546" s="15"/>
      <c r="T546" s="15"/>
      <c r="U546" s="15"/>
      <c r="V546" s="15"/>
      <c r="W546" s="15"/>
      <c r="X546" s="15"/>
      <c r="Y546" s="15"/>
      <c r="Z546" s="15"/>
    </row>
    <row r="547" spans="1:26" ht="13.5" customHeight="1" x14ac:dyDescent="0.25">
      <c r="A547" s="44"/>
      <c r="B547" s="44"/>
      <c r="C547" s="44"/>
      <c r="D547" s="45"/>
      <c r="E547" s="46"/>
      <c r="F547" s="15"/>
      <c r="G547" s="15"/>
      <c r="H547" s="44"/>
      <c r="J547" s="46"/>
      <c r="K547" s="52"/>
      <c r="L547" s="15"/>
      <c r="M547" s="15"/>
      <c r="N547" s="15"/>
      <c r="O547" s="15"/>
      <c r="P547" s="15"/>
      <c r="Q547" s="15"/>
      <c r="R547" s="15"/>
      <c r="S547" s="15"/>
      <c r="T547" s="15"/>
      <c r="U547" s="15"/>
      <c r="V547" s="15"/>
      <c r="W547" s="15"/>
      <c r="X547" s="15"/>
      <c r="Y547" s="15"/>
      <c r="Z547" s="15"/>
    </row>
    <row r="548" spans="1:26" ht="13.5" customHeight="1" x14ac:dyDescent="0.25">
      <c r="A548" s="44"/>
      <c r="B548" s="44"/>
      <c r="C548" s="44"/>
      <c r="D548" s="45"/>
      <c r="E548" s="46"/>
      <c r="F548" s="15"/>
      <c r="G548" s="15"/>
      <c r="H548" s="44"/>
      <c r="J548" s="46"/>
      <c r="K548" s="52"/>
      <c r="L548" s="15"/>
      <c r="M548" s="15"/>
      <c r="N548" s="15"/>
      <c r="O548" s="15"/>
      <c r="P548" s="15"/>
      <c r="Q548" s="15"/>
      <c r="R548" s="15"/>
      <c r="S548" s="15"/>
      <c r="T548" s="15"/>
      <c r="U548" s="15"/>
      <c r="V548" s="15"/>
      <c r="W548" s="15"/>
      <c r="X548" s="15"/>
      <c r="Y548" s="15"/>
      <c r="Z548" s="15"/>
    </row>
    <row r="549" spans="1:26" ht="13.5" customHeight="1" x14ac:dyDescent="0.25">
      <c r="A549" s="44"/>
      <c r="B549" s="44"/>
      <c r="C549" s="44"/>
      <c r="D549" s="45"/>
      <c r="E549" s="46"/>
      <c r="F549" s="15"/>
      <c r="G549" s="15"/>
      <c r="H549" s="44"/>
      <c r="J549" s="46"/>
      <c r="K549" s="52"/>
      <c r="L549" s="15"/>
      <c r="M549" s="15"/>
      <c r="N549" s="15"/>
      <c r="O549" s="15"/>
      <c r="P549" s="15"/>
      <c r="Q549" s="15"/>
      <c r="R549" s="15"/>
      <c r="S549" s="15"/>
      <c r="T549" s="15"/>
      <c r="U549" s="15"/>
      <c r="V549" s="15"/>
      <c r="W549" s="15"/>
      <c r="X549" s="15"/>
      <c r="Y549" s="15"/>
      <c r="Z549" s="15"/>
    </row>
    <row r="550" spans="1:26" ht="13.5" customHeight="1" x14ac:dyDescent="0.25">
      <c r="A550" s="44"/>
      <c r="B550" s="44"/>
      <c r="C550" s="44"/>
      <c r="D550" s="45"/>
      <c r="E550" s="46"/>
      <c r="F550" s="15"/>
      <c r="G550" s="15"/>
      <c r="H550" s="44"/>
      <c r="J550" s="46"/>
      <c r="K550" s="52"/>
      <c r="L550" s="15"/>
      <c r="M550" s="15"/>
      <c r="N550" s="15"/>
      <c r="O550" s="15"/>
      <c r="P550" s="15"/>
      <c r="Q550" s="15"/>
      <c r="R550" s="15"/>
      <c r="S550" s="15"/>
      <c r="T550" s="15"/>
      <c r="U550" s="15"/>
      <c r="V550" s="15"/>
      <c r="W550" s="15"/>
      <c r="X550" s="15"/>
      <c r="Y550" s="15"/>
      <c r="Z550" s="15"/>
    </row>
    <row r="551" spans="1:26" ht="13.5" customHeight="1" x14ac:dyDescent="0.25">
      <c r="A551" s="44"/>
      <c r="B551" s="44"/>
      <c r="C551" s="44"/>
      <c r="D551" s="45"/>
      <c r="E551" s="46"/>
      <c r="F551" s="15"/>
      <c r="G551" s="15"/>
      <c r="H551" s="44"/>
      <c r="J551" s="46"/>
      <c r="K551" s="52"/>
      <c r="L551" s="15"/>
      <c r="M551" s="15"/>
      <c r="N551" s="15"/>
      <c r="O551" s="15"/>
      <c r="P551" s="15"/>
      <c r="Q551" s="15"/>
      <c r="R551" s="15"/>
      <c r="S551" s="15"/>
      <c r="T551" s="15"/>
      <c r="U551" s="15"/>
      <c r="V551" s="15"/>
      <c r="W551" s="15"/>
      <c r="X551" s="15"/>
      <c r="Y551" s="15"/>
      <c r="Z551" s="15"/>
    </row>
    <row r="552" spans="1:26" ht="13.5" customHeight="1" x14ac:dyDescent="0.25">
      <c r="A552" s="44"/>
      <c r="B552" s="44"/>
      <c r="C552" s="44"/>
      <c r="D552" s="45"/>
      <c r="E552" s="46"/>
      <c r="F552" s="15"/>
      <c r="G552" s="15"/>
      <c r="H552" s="44"/>
      <c r="J552" s="46"/>
      <c r="K552" s="52"/>
      <c r="L552" s="15"/>
      <c r="M552" s="15"/>
      <c r="N552" s="15"/>
      <c r="O552" s="15"/>
      <c r="P552" s="15"/>
      <c r="Q552" s="15"/>
      <c r="R552" s="15"/>
      <c r="S552" s="15"/>
      <c r="T552" s="15"/>
      <c r="U552" s="15"/>
      <c r="V552" s="15"/>
      <c r="W552" s="15"/>
      <c r="X552" s="15"/>
      <c r="Y552" s="15"/>
      <c r="Z552" s="15"/>
    </row>
    <row r="553" spans="1:26" ht="13.5" customHeight="1" x14ac:dyDescent="0.25">
      <c r="A553" s="44"/>
      <c r="B553" s="44"/>
      <c r="C553" s="44"/>
      <c r="D553" s="45"/>
      <c r="E553" s="46"/>
      <c r="F553" s="15"/>
      <c r="G553" s="15"/>
      <c r="H553" s="44"/>
      <c r="J553" s="46"/>
      <c r="K553" s="52"/>
      <c r="L553" s="15"/>
      <c r="M553" s="15"/>
      <c r="N553" s="15"/>
      <c r="O553" s="15"/>
      <c r="P553" s="15"/>
      <c r="Q553" s="15"/>
      <c r="R553" s="15"/>
      <c r="S553" s="15"/>
      <c r="T553" s="15"/>
      <c r="U553" s="15"/>
      <c r="V553" s="15"/>
      <c r="W553" s="15"/>
      <c r="X553" s="15"/>
      <c r="Y553" s="15"/>
      <c r="Z553" s="15"/>
    </row>
    <row r="554" spans="1:26" ht="13.5" customHeight="1" x14ac:dyDescent="0.25">
      <c r="A554" s="44"/>
      <c r="B554" s="44"/>
      <c r="C554" s="44"/>
      <c r="D554" s="45"/>
      <c r="E554" s="46"/>
      <c r="F554" s="15"/>
      <c r="G554" s="15"/>
      <c r="H554" s="44"/>
      <c r="J554" s="46"/>
      <c r="K554" s="52"/>
      <c r="L554" s="15"/>
      <c r="M554" s="15"/>
      <c r="N554" s="15"/>
      <c r="O554" s="15"/>
      <c r="P554" s="15"/>
      <c r="Q554" s="15"/>
      <c r="R554" s="15"/>
      <c r="S554" s="15"/>
      <c r="T554" s="15"/>
      <c r="U554" s="15"/>
      <c r="V554" s="15"/>
      <c r="W554" s="15"/>
      <c r="X554" s="15"/>
      <c r="Y554" s="15"/>
      <c r="Z554" s="15"/>
    </row>
    <row r="555" spans="1:26" ht="13.5" customHeight="1" x14ac:dyDescent="0.25">
      <c r="A555" s="44"/>
      <c r="B555" s="44"/>
      <c r="C555" s="44"/>
      <c r="D555" s="45"/>
      <c r="E555" s="46"/>
      <c r="F555" s="15"/>
      <c r="G555" s="15"/>
      <c r="H555" s="44"/>
      <c r="J555" s="46"/>
      <c r="K555" s="52"/>
      <c r="L555" s="15"/>
      <c r="M555" s="15"/>
      <c r="N555" s="15"/>
      <c r="O555" s="15"/>
      <c r="P555" s="15"/>
      <c r="Q555" s="15"/>
      <c r="R555" s="15"/>
      <c r="S555" s="15"/>
      <c r="T555" s="15"/>
      <c r="U555" s="15"/>
      <c r="V555" s="15"/>
      <c r="W555" s="15"/>
      <c r="X555" s="15"/>
      <c r="Y555" s="15"/>
      <c r="Z555" s="15"/>
    </row>
    <row r="556" spans="1:26" ht="13.5" customHeight="1" x14ac:dyDescent="0.25">
      <c r="A556" s="44"/>
      <c r="B556" s="44"/>
      <c r="C556" s="44"/>
      <c r="D556" s="45"/>
      <c r="E556" s="46"/>
      <c r="F556" s="15"/>
      <c r="G556" s="15"/>
      <c r="H556" s="44"/>
      <c r="J556" s="46"/>
      <c r="K556" s="52"/>
      <c r="L556" s="15"/>
      <c r="M556" s="15"/>
      <c r="N556" s="15"/>
      <c r="O556" s="15"/>
      <c r="P556" s="15"/>
      <c r="Q556" s="15"/>
      <c r="R556" s="15"/>
      <c r="S556" s="15"/>
      <c r="T556" s="15"/>
      <c r="U556" s="15"/>
      <c r="V556" s="15"/>
      <c r="W556" s="15"/>
      <c r="X556" s="15"/>
      <c r="Y556" s="15"/>
      <c r="Z556" s="15"/>
    </row>
    <row r="557" spans="1:26" ht="13.5" customHeight="1" x14ac:dyDescent="0.25">
      <c r="A557" s="44"/>
      <c r="B557" s="44"/>
      <c r="C557" s="44"/>
      <c r="D557" s="45"/>
      <c r="E557" s="46"/>
      <c r="F557" s="15"/>
      <c r="G557" s="15"/>
      <c r="H557" s="44"/>
      <c r="J557" s="46"/>
      <c r="K557" s="52"/>
      <c r="L557" s="15"/>
      <c r="M557" s="15"/>
      <c r="N557" s="15"/>
      <c r="O557" s="15"/>
      <c r="P557" s="15"/>
      <c r="Q557" s="15"/>
      <c r="R557" s="15"/>
      <c r="S557" s="15"/>
      <c r="T557" s="15"/>
      <c r="U557" s="15"/>
      <c r="V557" s="15"/>
      <c r="W557" s="15"/>
      <c r="X557" s="15"/>
      <c r="Y557" s="15"/>
      <c r="Z557" s="15"/>
    </row>
    <row r="558" spans="1:26" ht="13.5" customHeight="1" x14ac:dyDescent="0.25">
      <c r="A558" s="44"/>
      <c r="B558" s="44"/>
      <c r="C558" s="44"/>
      <c r="D558" s="45"/>
      <c r="E558" s="46"/>
      <c r="F558" s="15"/>
      <c r="G558" s="15"/>
      <c r="H558" s="44"/>
      <c r="J558" s="46"/>
      <c r="K558" s="52"/>
      <c r="L558" s="15"/>
      <c r="M558" s="15"/>
      <c r="N558" s="15"/>
      <c r="O558" s="15"/>
      <c r="P558" s="15"/>
      <c r="Q558" s="15"/>
      <c r="R558" s="15"/>
      <c r="S558" s="15"/>
      <c r="T558" s="15"/>
      <c r="U558" s="15"/>
      <c r="V558" s="15"/>
      <c r="W558" s="15"/>
      <c r="X558" s="15"/>
      <c r="Y558" s="15"/>
      <c r="Z558" s="15"/>
    </row>
    <row r="559" spans="1:26" ht="13.5" customHeight="1" x14ac:dyDescent="0.25">
      <c r="A559" s="44"/>
      <c r="B559" s="44"/>
      <c r="C559" s="44"/>
      <c r="D559" s="45"/>
      <c r="E559" s="46"/>
      <c r="F559" s="15"/>
      <c r="G559" s="15"/>
      <c r="H559" s="44"/>
      <c r="J559" s="46"/>
      <c r="K559" s="52"/>
      <c r="L559" s="15"/>
      <c r="M559" s="15"/>
      <c r="N559" s="15"/>
      <c r="O559" s="15"/>
      <c r="P559" s="15"/>
      <c r="Q559" s="15"/>
      <c r="R559" s="15"/>
      <c r="S559" s="15"/>
      <c r="T559" s="15"/>
      <c r="U559" s="15"/>
      <c r="V559" s="15"/>
      <c r="W559" s="15"/>
      <c r="X559" s="15"/>
      <c r="Y559" s="15"/>
      <c r="Z559" s="15"/>
    </row>
    <row r="560" spans="1:26" ht="13.5" customHeight="1" x14ac:dyDescent="0.25">
      <c r="A560" s="44"/>
      <c r="B560" s="44"/>
      <c r="C560" s="44"/>
      <c r="D560" s="45"/>
      <c r="E560" s="46"/>
      <c r="F560" s="15"/>
      <c r="G560" s="15"/>
      <c r="H560" s="44"/>
      <c r="J560" s="46"/>
      <c r="K560" s="52"/>
      <c r="L560" s="15"/>
      <c r="M560" s="15"/>
      <c r="N560" s="15"/>
      <c r="O560" s="15"/>
      <c r="P560" s="15"/>
      <c r="Q560" s="15"/>
      <c r="R560" s="15"/>
      <c r="S560" s="15"/>
      <c r="T560" s="15"/>
      <c r="U560" s="15"/>
      <c r="V560" s="15"/>
      <c r="W560" s="15"/>
      <c r="X560" s="15"/>
      <c r="Y560" s="15"/>
      <c r="Z560" s="15"/>
    </row>
    <row r="561" spans="1:26" ht="13.5" customHeight="1" x14ac:dyDescent="0.25">
      <c r="A561" s="44"/>
      <c r="B561" s="44"/>
      <c r="C561" s="44"/>
      <c r="D561" s="45"/>
      <c r="E561" s="46"/>
      <c r="F561" s="15"/>
      <c r="G561" s="15"/>
      <c r="H561" s="44"/>
      <c r="J561" s="46"/>
      <c r="K561" s="52"/>
      <c r="L561" s="15"/>
      <c r="M561" s="15"/>
      <c r="N561" s="15"/>
      <c r="O561" s="15"/>
      <c r="P561" s="15"/>
      <c r="Q561" s="15"/>
      <c r="R561" s="15"/>
      <c r="S561" s="15"/>
      <c r="T561" s="15"/>
      <c r="U561" s="15"/>
      <c r="V561" s="15"/>
      <c r="W561" s="15"/>
      <c r="X561" s="15"/>
      <c r="Y561" s="15"/>
      <c r="Z561" s="15"/>
    </row>
    <row r="562" spans="1:26" ht="13.5" customHeight="1" x14ac:dyDescent="0.25">
      <c r="A562" s="44"/>
      <c r="B562" s="44"/>
      <c r="C562" s="44"/>
      <c r="D562" s="45"/>
      <c r="E562" s="46"/>
      <c r="F562" s="15"/>
      <c r="G562" s="15"/>
      <c r="H562" s="44"/>
      <c r="J562" s="46"/>
      <c r="K562" s="52"/>
      <c r="L562" s="15"/>
      <c r="M562" s="15"/>
      <c r="N562" s="15"/>
      <c r="O562" s="15"/>
      <c r="P562" s="15"/>
      <c r="Q562" s="15"/>
      <c r="R562" s="15"/>
      <c r="S562" s="15"/>
      <c r="T562" s="15"/>
      <c r="U562" s="15"/>
      <c r="V562" s="15"/>
      <c r="W562" s="15"/>
      <c r="X562" s="15"/>
      <c r="Y562" s="15"/>
      <c r="Z562" s="15"/>
    </row>
    <row r="563" spans="1:26" ht="13.5" customHeight="1" x14ac:dyDescent="0.25">
      <c r="A563" s="44"/>
      <c r="B563" s="44"/>
      <c r="C563" s="44"/>
      <c r="D563" s="45"/>
      <c r="E563" s="46"/>
      <c r="F563" s="15"/>
      <c r="G563" s="15"/>
      <c r="H563" s="44"/>
      <c r="J563" s="46"/>
      <c r="K563" s="52"/>
      <c r="L563" s="15"/>
      <c r="M563" s="15"/>
      <c r="N563" s="15"/>
      <c r="O563" s="15"/>
      <c r="P563" s="15"/>
      <c r="Q563" s="15"/>
      <c r="R563" s="15"/>
      <c r="S563" s="15"/>
      <c r="T563" s="15"/>
      <c r="U563" s="15"/>
      <c r="V563" s="15"/>
      <c r="W563" s="15"/>
      <c r="X563" s="15"/>
      <c r="Y563" s="15"/>
      <c r="Z563" s="15"/>
    </row>
    <row r="564" spans="1:26" ht="13.5" customHeight="1" x14ac:dyDescent="0.25">
      <c r="A564" s="44"/>
      <c r="B564" s="44"/>
      <c r="C564" s="44"/>
      <c r="D564" s="45"/>
      <c r="E564" s="46"/>
      <c r="F564" s="15"/>
      <c r="G564" s="15"/>
      <c r="H564" s="44"/>
      <c r="J564" s="46"/>
      <c r="K564" s="52"/>
      <c r="L564" s="15"/>
      <c r="M564" s="15"/>
      <c r="N564" s="15"/>
      <c r="O564" s="15"/>
      <c r="P564" s="15"/>
      <c r="Q564" s="15"/>
      <c r="R564" s="15"/>
      <c r="S564" s="15"/>
      <c r="T564" s="15"/>
      <c r="U564" s="15"/>
      <c r="V564" s="15"/>
      <c r="W564" s="15"/>
      <c r="X564" s="15"/>
      <c r="Y564" s="15"/>
      <c r="Z564" s="15"/>
    </row>
    <row r="565" spans="1:26" ht="13.5" customHeight="1" x14ac:dyDescent="0.25">
      <c r="A565" s="44"/>
      <c r="B565" s="44"/>
      <c r="C565" s="44"/>
      <c r="D565" s="45"/>
      <c r="E565" s="46"/>
      <c r="F565" s="15"/>
      <c r="G565" s="15"/>
      <c r="H565" s="44"/>
      <c r="J565" s="46"/>
      <c r="K565" s="52"/>
      <c r="L565" s="15"/>
      <c r="M565" s="15"/>
      <c r="N565" s="15"/>
      <c r="O565" s="15"/>
      <c r="P565" s="15"/>
      <c r="Q565" s="15"/>
      <c r="R565" s="15"/>
      <c r="S565" s="15"/>
      <c r="T565" s="15"/>
      <c r="U565" s="15"/>
      <c r="V565" s="15"/>
      <c r="W565" s="15"/>
      <c r="X565" s="15"/>
      <c r="Y565" s="15"/>
      <c r="Z565" s="15"/>
    </row>
    <row r="566" spans="1:26" ht="13.5" customHeight="1" x14ac:dyDescent="0.25">
      <c r="A566" s="44"/>
      <c r="B566" s="44"/>
      <c r="C566" s="44"/>
      <c r="D566" s="45"/>
      <c r="E566" s="46"/>
      <c r="F566" s="15"/>
      <c r="G566" s="15"/>
      <c r="H566" s="44"/>
      <c r="J566" s="46"/>
      <c r="K566" s="52"/>
      <c r="L566" s="15"/>
      <c r="M566" s="15"/>
      <c r="N566" s="15"/>
      <c r="O566" s="15"/>
      <c r="P566" s="15"/>
      <c r="Q566" s="15"/>
      <c r="R566" s="15"/>
      <c r="S566" s="15"/>
      <c r="T566" s="15"/>
      <c r="U566" s="15"/>
      <c r="V566" s="15"/>
      <c r="W566" s="15"/>
      <c r="X566" s="15"/>
      <c r="Y566" s="15"/>
      <c r="Z566" s="15"/>
    </row>
    <row r="567" spans="1:26" ht="13.5" customHeight="1" x14ac:dyDescent="0.25">
      <c r="A567" s="44"/>
      <c r="B567" s="44"/>
      <c r="C567" s="44"/>
      <c r="D567" s="45"/>
      <c r="E567" s="46"/>
      <c r="F567" s="15"/>
      <c r="G567" s="15"/>
      <c r="H567" s="44"/>
      <c r="J567" s="46"/>
      <c r="K567" s="52"/>
      <c r="L567" s="15"/>
      <c r="M567" s="15"/>
      <c r="N567" s="15"/>
      <c r="O567" s="15"/>
      <c r="P567" s="15"/>
      <c r="Q567" s="15"/>
      <c r="R567" s="15"/>
      <c r="S567" s="15"/>
      <c r="T567" s="15"/>
      <c r="U567" s="15"/>
      <c r="V567" s="15"/>
      <c r="W567" s="15"/>
      <c r="X567" s="15"/>
      <c r="Y567" s="15"/>
      <c r="Z567" s="15"/>
    </row>
    <row r="568" spans="1:26" ht="13.5" customHeight="1" x14ac:dyDescent="0.25">
      <c r="A568" s="44"/>
      <c r="B568" s="44"/>
      <c r="C568" s="44"/>
      <c r="D568" s="45"/>
      <c r="E568" s="46"/>
      <c r="F568" s="15"/>
      <c r="G568" s="15"/>
      <c r="H568" s="44"/>
      <c r="J568" s="46"/>
      <c r="K568" s="52"/>
      <c r="L568" s="15"/>
      <c r="M568" s="15"/>
      <c r="N568" s="15"/>
      <c r="O568" s="15"/>
      <c r="P568" s="15"/>
      <c r="Q568" s="15"/>
      <c r="R568" s="15"/>
      <c r="S568" s="15"/>
      <c r="T568" s="15"/>
      <c r="U568" s="15"/>
      <c r="V568" s="15"/>
      <c r="W568" s="15"/>
      <c r="X568" s="15"/>
      <c r="Y568" s="15"/>
      <c r="Z568" s="15"/>
    </row>
    <row r="569" spans="1:26" ht="13.5" customHeight="1" x14ac:dyDescent="0.25">
      <c r="A569" s="44"/>
      <c r="B569" s="44"/>
      <c r="C569" s="44"/>
      <c r="D569" s="45"/>
      <c r="E569" s="46"/>
      <c r="F569" s="15"/>
      <c r="G569" s="15"/>
      <c r="H569" s="44"/>
      <c r="J569" s="46"/>
      <c r="K569" s="52"/>
      <c r="L569" s="15"/>
      <c r="M569" s="15"/>
      <c r="N569" s="15"/>
      <c r="O569" s="15"/>
      <c r="P569" s="15"/>
      <c r="Q569" s="15"/>
      <c r="R569" s="15"/>
      <c r="S569" s="15"/>
      <c r="T569" s="15"/>
      <c r="U569" s="15"/>
      <c r="V569" s="15"/>
      <c r="W569" s="15"/>
      <c r="X569" s="15"/>
      <c r="Y569" s="15"/>
      <c r="Z569" s="15"/>
    </row>
    <row r="570" spans="1:26" ht="13.5" customHeight="1" x14ac:dyDescent="0.25">
      <c r="A570" s="44"/>
      <c r="B570" s="44"/>
      <c r="C570" s="44"/>
      <c r="D570" s="45"/>
      <c r="E570" s="46"/>
      <c r="F570" s="15"/>
      <c r="G570" s="15"/>
      <c r="H570" s="44"/>
      <c r="J570" s="46"/>
      <c r="K570" s="52"/>
      <c r="L570" s="15"/>
      <c r="M570" s="15"/>
      <c r="N570" s="15"/>
      <c r="O570" s="15"/>
      <c r="P570" s="15"/>
      <c r="Q570" s="15"/>
      <c r="R570" s="15"/>
      <c r="S570" s="15"/>
      <c r="T570" s="15"/>
      <c r="U570" s="15"/>
      <c r="V570" s="15"/>
      <c r="W570" s="15"/>
      <c r="X570" s="15"/>
      <c r="Y570" s="15"/>
      <c r="Z570" s="15"/>
    </row>
    <row r="571" spans="1:26" ht="13.5" customHeight="1" x14ac:dyDescent="0.25">
      <c r="A571" s="44"/>
      <c r="B571" s="44"/>
      <c r="C571" s="44"/>
      <c r="D571" s="45"/>
      <c r="E571" s="46"/>
      <c r="F571" s="15"/>
      <c r="G571" s="15"/>
      <c r="H571" s="44"/>
      <c r="J571" s="46"/>
      <c r="K571" s="52"/>
      <c r="L571" s="15"/>
      <c r="M571" s="15"/>
      <c r="N571" s="15"/>
      <c r="O571" s="15"/>
      <c r="P571" s="15"/>
      <c r="Q571" s="15"/>
      <c r="R571" s="15"/>
      <c r="S571" s="15"/>
      <c r="T571" s="15"/>
      <c r="U571" s="15"/>
      <c r="V571" s="15"/>
      <c r="W571" s="15"/>
      <c r="X571" s="15"/>
      <c r="Y571" s="15"/>
      <c r="Z571" s="15"/>
    </row>
    <row r="572" spans="1:26" ht="13.5" customHeight="1" x14ac:dyDescent="0.25">
      <c r="A572" s="44"/>
      <c r="B572" s="44"/>
      <c r="C572" s="44"/>
      <c r="D572" s="45"/>
      <c r="E572" s="46"/>
      <c r="F572" s="15"/>
      <c r="G572" s="15"/>
      <c r="H572" s="44"/>
      <c r="J572" s="46"/>
      <c r="K572" s="52"/>
      <c r="L572" s="15"/>
      <c r="M572" s="15"/>
      <c r="N572" s="15"/>
      <c r="O572" s="15"/>
      <c r="P572" s="15"/>
      <c r="Q572" s="15"/>
      <c r="R572" s="15"/>
      <c r="S572" s="15"/>
      <c r="T572" s="15"/>
      <c r="U572" s="15"/>
      <c r="V572" s="15"/>
      <c r="W572" s="15"/>
      <c r="X572" s="15"/>
      <c r="Y572" s="15"/>
      <c r="Z572" s="15"/>
    </row>
    <row r="573" spans="1:26" ht="13.5" customHeight="1" x14ac:dyDescent="0.25">
      <c r="A573" s="44"/>
      <c r="B573" s="44"/>
      <c r="C573" s="44"/>
      <c r="D573" s="45"/>
      <c r="E573" s="46"/>
      <c r="F573" s="15"/>
      <c r="G573" s="15"/>
      <c r="H573" s="44"/>
      <c r="J573" s="46"/>
      <c r="K573" s="52"/>
      <c r="L573" s="15"/>
      <c r="M573" s="15"/>
      <c r="N573" s="15"/>
      <c r="O573" s="15"/>
      <c r="P573" s="15"/>
      <c r="Q573" s="15"/>
      <c r="R573" s="15"/>
      <c r="S573" s="15"/>
      <c r="T573" s="15"/>
      <c r="U573" s="15"/>
      <c r="V573" s="15"/>
      <c r="W573" s="15"/>
      <c r="X573" s="15"/>
      <c r="Y573" s="15"/>
      <c r="Z573" s="15"/>
    </row>
    <row r="574" spans="1:26" ht="13.5" customHeight="1" x14ac:dyDescent="0.25">
      <c r="A574" s="44"/>
      <c r="B574" s="44"/>
      <c r="C574" s="44"/>
      <c r="D574" s="45"/>
      <c r="E574" s="46"/>
      <c r="F574" s="15"/>
      <c r="G574" s="15"/>
      <c r="H574" s="44"/>
      <c r="J574" s="46"/>
      <c r="K574" s="52"/>
      <c r="L574" s="15"/>
      <c r="M574" s="15"/>
      <c r="N574" s="15"/>
      <c r="O574" s="15"/>
      <c r="P574" s="15"/>
      <c r="Q574" s="15"/>
      <c r="R574" s="15"/>
      <c r="S574" s="15"/>
      <c r="T574" s="15"/>
      <c r="U574" s="15"/>
      <c r="V574" s="15"/>
      <c r="W574" s="15"/>
      <c r="X574" s="15"/>
      <c r="Y574" s="15"/>
      <c r="Z574" s="15"/>
    </row>
    <row r="575" spans="1:26" ht="13.5" customHeight="1" x14ac:dyDescent="0.25">
      <c r="A575" s="44"/>
      <c r="B575" s="44"/>
      <c r="C575" s="44"/>
      <c r="D575" s="45"/>
      <c r="E575" s="46"/>
      <c r="F575" s="15"/>
      <c r="G575" s="15"/>
      <c r="H575" s="44"/>
      <c r="J575" s="46"/>
      <c r="K575" s="52"/>
      <c r="L575" s="15"/>
      <c r="M575" s="15"/>
      <c r="N575" s="15"/>
      <c r="O575" s="15"/>
      <c r="P575" s="15"/>
      <c r="Q575" s="15"/>
      <c r="R575" s="15"/>
      <c r="S575" s="15"/>
      <c r="T575" s="15"/>
      <c r="U575" s="15"/>
      <c r="V575" s="15"/>
      <c r="W575" s="15"/>
      <c r="X575" s="15"/>
      <c r="Y575" s="15"/>
      <c r="Z575" s="15"/>
    </row>
    <row r="576" spans="1:26" ht="13.5" customHeight="1" x14ac:dyDescent="0.25">
      <c r="A576" s="44"/>
      <c r="B576" s="44"/>
      <c r="C576" s="44"/>
      <c r="D576" s="45"/>
      <c r="E576" s="46"/>
      <c r="F576" s="15"/>
      <c r="G576" s="15"/>
      <c r="H576" s="44"/>
      <c r="J576" s="46"/>
      <c r="K576" s="52"/>
      <c r="L576" s="15"/>
      <c r="M576" s="15"/>
      <c r="N576" s="15"/>
      <c r="O576" s="15"/>
      <c r="P576" s="15"/>
      <c r="Q576" s="15"/>
      <c r="R576" s="15"/>
      <c r="S576" s="15"/>
      <c r="T576" s="15"/>
      <c r="U576" s="15"/>
      <c r="V576" s="15"/>
      <c r="W576" s="15"/>
      <c r="X576" s="15"/>
      <c r="Y576" s="15"/>
      <c r="Z576" s="15"/>
    </row>
    <row r="577" spans="1:26" ht="13.5" customHeight="1" x14ac:dyDescent="0.25">
      <c r="A577" s="44"/>
      <c r="B577" s="44"/>
      <c r="C577" s="44"/>
      <c r="D577" s="45"/>
      <c r="E577" s="46"/>
      <c r="F577" s="15"/>
      <c r="G577" s="15"/>
      <c r="H577" s="44"/>
      <c r="J577" s="46"/>
      <c r="K577" s="52"/>
      <c r="L577" s="15"/>
      <c r="M577" s="15"/>
      <c r="N577" s="15"/>
      <c r="O577" s="15"/>
      <c r="P577" s="15"/>
      <c r="Q577" s="15"/>
      <c r="R577" s="15"/>
      <c r="S577" s="15"/>
      <c r="T577" s="15"/>
      <c r="U577" s="15"/>
      <c r="V577" s="15"/>
      <c r="W577" s="15"/>
      <c r="X577" s="15"/>
      <c r="Y577" s="15"/>
      <c r="Z577" s="15"/>
    </row>
    <row r="578" spans="1:26" ht="13.5" customHeight="1" x14ac:dyDescent="0.25">
      <c r="A578" s="44"/>
      <c r="B578" s="44"/>
      <c r="C578" s="44"/>
      <c r="D578" s="45"/>
      <c r="E578" s="46"/>
      <c r="F578" s="15"/>
      <c r="G578" s="15"/>
      <c r="H578" s="44"/>
      <c r="J578" s="46"/>
      <c r="K578" s="52"/>
      <c r="L578" s="15"/>
      <c r="M578" s="15"/>
      <c r="N578" s="15"/>
      <c r="O578" s="15"/>
      <c r="P578" s="15"/>
      <c r="Q578" s="15"/>
      <c r="R578" s="15"/>
      <c r="S578" s="15"/>
      <c r="T578" s="15"/>
      <c r="U578" s="15"/>
      <c r="V578" s="15"/>
      <c r="W578" s="15"/>
      <c r="X578" s="15"/>
      <c r="Y578" s="15"/>
      <c r="Z578" s="15"/>
    </row>
    <row r="579" spans="1:26" ht="13.5" customHeight="1" x14ac:dyDescent="0.25">
      <c r="A579" s="44"/>
      <c r="B579" s="44"/>
      <c r="C579" s="44"/>
      <c r="D579" s="45"/>
      <c r="E579" s="46"/>
      <c r="F579" s="15"/>
      <c r="G579" s="15"/>
      <c r="H579" s="44"/>
      <c r="J579" s="46"/>
      <c r="K579" s="52"/>
      <c r="L579" s="15"/>
      <c r="M579" s="15"/>
      <c r="N579" s="15"/>
      <c r="O579" s="15"/>
      <c r="P579" s="15"/>
      <c r="Q579" s="15"/>
      <c r="R579" s="15"/>
      <c r="S579" s="15"/>
      <c r="T579" s="15"/>
      <c r="U579" s="15"/>
      <c r="V579" s="15"/>
      <c r="W579" s="15"/>
      <c r="X579" s="15"/>
      <c r="Y579" s="15"/>
      <c r="Z579" s="15"/>
    </row>
    <row r="580" spans="1:26" ht="13.5" customHeight="1" x14ac:dyDescent="0.25">
      <c r="A580" s="44"/>
      <c r="B580" s="44"/>
      <c r="C580" s="44"/>
      <c r="D580" s="45"/>
      <c r="E580" s="46"/>
      <c r="F580" s="15"/>
      <c r="G580" s="15"/>
      <c r="H580" s="44"/>
      <c r="J580" s="46"/>
      <c r="K580" s="52"/>
      <c r="L580" s="15"/>
      <c r="M580" s="15"/>
      <c r="N580" s="15"/>
      <c r="O580" s="15"/>
      <c r="P580" s="15"/>
      <c r="Q580" s="15"/>
      <c r="R580" s="15"/>
      <c r="S580" s="15"/>
      <c r="T580" s="15"/>
      <c r="U580" s="15"/>
      <c r="V580" s="15"/>
      <c r="W580" s="15"/>
      <c r="X580" s="15"/>
      <c r="Y580" s="15"/>
      <c r="Z580" s="15"/>
    </row>
    <row r="581" spans="1:26" ht="13.5" customHeight="1" x14ac:dyDescent="0.25">
      <c r="A581" s="44"/>
      <c r="B581" s="44"/>
      <c r="C581" s="44"/>
      <c r="D581" s="45"/>
      <c r="E581" s="46"/>
      <c r="F581" s="15"/>
      <c r="G581" s="15"/>
      <c r="H581" s="44"/>
      <c r="J581" s="46"/>
      <c r="K581" s="52"/>
      <c r="L581" s="15"/>
      <c r="M581" s="15"/>
      <c r="N581" s="15"/>
      <c r="O581" s="15"/>
      <c r="P581" s="15"/>
      <c r="Q581" s="15"/>
      <c r="R581" s="15"/>
      <c r="S581" s="15"/>
      <c r="T581" s="15"/>
      <c r="U581" s="15"/>
      <c r="V581" s="15"/>
      <c r="W581" s="15"/>
      <c r="X581" s="15"/>
      <c r="Y581" s="15"/>
      <c r="Z581" s="15"/>
    </row>
    <row r="582" spans="1:26" ht="13.5" customHeight="1" x14ac:dyDescent="0.25">
      <c r="A582" s="44"/>
      <c r="B582" s="44"/>
      <c r="C582" s="44"/>
      <c r="D582" s="45"/>
      <c r="E582" s="46"/>
      <c r="F582" s="15"/>
      <c r="G582" s="15"/>
      <c r="H582" s="44"/>
      <c r="J582" s="46"/>
      <c r="K582" s="52"/>
      <c r="L582" s="15"/>
      <c r="M582" s="15"/>
      <c r="N582" s="15"/>
      <c r="O582" s="15"/>
      <c r="P582" s="15"/>
      <c r="Q582" s="15"/>
      <c r="R582" s="15"/>
      <c r="S582" s="15"/>
      <c r="T582" s="15"/>
      <c r="U582" s="15"/>
      <c r="V582" s="15"/>
      <c r="W582" s="15"/>
      <c r="X582" s="15"/>
      <c r="Y582" s="15"/>
      <c r="Z582" s="15"/>
    </row>
    <row r="583" spans="1:26" ht="13.5" customHeight="1" x14ac:dyDescent="0.25">
      <c r="A583" s="44"/>
      <c r="B583" s="44"/>
      <c r="C583" s="44"/>
      <c r="D583" s="45"/>
      <c r="E583" s="46"/>
      <c r="F583" s="15"/>
      <c r="G583" s="15"/>
      <c r="H583" s="44"/>
      <c r="J583" s="46"/>
      <c r="K583" s="52"/>
      <c r="L583" s="15"/>
      <c r="M583" s="15"/>
      <c r="N583" s="15"/>
      <c r="O583" s="15"/>
      <c r="P583" s="15"/>
      <c r="Q583" s="15"/>
      <c r="R583" s="15"/>
      <c r="S583" s="15"/>
      <c r="T583" s="15"/>
      <c r="U583" s="15"/>
      <c r="V583" s="15"/>
      <c r="W583" s="15"/>
      <c r="X583" s="15"/>
      <c r="Y583" s="15"/>
      <c r="Z583" s="15"/>
    </row>
    <row r="584" spans="1:26" ht="13.5" customHeight="1" x14ac:dyDescent="0.25">
      <c r="A584" s="44"/>
      <c r="B584" s="44"/>
      <c r="C584" s="44"/>
      <c r="D584" s="45"/>
      <c r="E584" s="46"/>
      <c r="F584" s="15"/>
      <c r="G584" s="15"/>
      <c r="H584" s="44"/>
      <c r="J584" s="46"/>
      <c r="K584" s="52"/>
      <c r="L584" s="15"/>
      <c r="M584" s="15"/>
      <c r="N584" s="15"/>
      <c r="O584" s="15"/>
      <c r="P584" s="15"/>
      <c r="Q584" s="15"/>
      <c r="R584" s="15"/>
      <c r="S584" s="15"/>
      <c r="T584" s="15"/>
      <c r="U584" s="15"/>
      <c r="V584" s="15"/>
      <c r="W584" s="15"/>
      <c r="X584" s="15"/>
      <c r="Y584" s="15"/>
      <c r="Z584" s="15"/>
    </row>
    <row r="585" spans="1:26" ht="13.5" customHeight="1" x14ac:dyDescent="0.25">
      <c r="A585" s="44"/>
      <c r="B585" s="44"/>
      <c r="C585" s="44"/>
      <c r="D585" s="45"/>
      <c r="E585" s="46"/>
      <c r="F585" s="15"/>
      <c r="G585" s="15"/>
      <c r="H585" s="44"/>
      <c r="J585" s="46"/>
      <c r="K585" s="52"/>
      <c r="L585" s="15"/>
      <c r="M585" s="15"/>
      <c r="N585" s="15"/>
      <c r="O585" s="15"/>
      <c r="P585" s="15"/>
      <c r="Q585" s="15"/>
      <c r="R585" s="15"/>
      <c r="S585" s="15"/>
      <c r="T585" s="15"/>
      <c r="U585" s="15"/>
      <c r="V585" s="15"/>
      <c r="W585" s="15"/>
      <c r="X585" s="15"/>
      <c r="Y585" s="15"/>
      <c r="Z585" s="15"/>
    </row>
    <row r="586" spans="1:26" ht="13.5" customHeight="1" x14ac:dyDescent="0.25">
      <c r="A586" s="44"/>
      <c r="B586" s="44"/>
      <c r="C586" s="44"/>
      <c r="D586" s="45"/>
      <c r="E586" s="46"/>
      <c r="F586" s="15"/>
      <c r="G586" s="15"/>
      <c r="H586" s="44"/>
      <c r="J586" s="46"/>
      <c r="K586" s="52"/>
      <c r="L586" s="15"/>
      <c r="M586" s="15"/>
      <c r="N586" s="15"/>
      <c r="O586" s="15"/>
      <c r="P586" s="15"/>
      <c r="Q586" s="15"/>
      <c r="R586" s="15"/>
      <c r="S586" s="15"/>
      <c r="T586" s="15"/>
      <c r="U586" s="15"/>
      <c r="V586" s="15"/>
      <c r="W586" s="15"/>
      <c r="X586" s="15"/>
      <c r="Y586" s="15"/>
      <c r="Z586" s="15"/>
    </row>
    <row r="587" spans="1:26" ht="13.5" customHeight="1" x14ac:dyDescent="0.25">
      <c r="A587" s="44"/>
      <c r="B587" s="44"/>
      <c r="C587" s="44"/>
      <c r="D587" s="45"/>
      <c r="E587" s="46"/>
      <c r="F587" s="15"/>
      <c r="G587" s="15"/>
      <c r="H587" s="44"/>
      <c r="J587" s="46"/>
      <c r="K587" s="52"/>
      <c r="L587" s="15"/>
      <c r="M587" s="15"/>
      <c r="N587" s="15"/>
      <c r="O587" s="15"/>
      <c r="P587" s="15"/>
      <c r="Q587" s="15"/>
      <c r="R587" s="15"/>
      <c r="S587" s="15"/>
      <c r="T587" s="15"/>
      <c r="U587" s="15"/>
      <c r="V587" s="15"/>
      <c r="W587" s="15"/>
      <c r="X587" s="15"/>
      <c r="Y587" s="15"/>
      <c r="Z587" s="15"/>
    </row>
    <row r="588" spans="1:26" ht="13.5" customHeight="1" x14ac:dyDescent="0.25">
      <c r="A588" s="44"/>
      <c r="B588" s="44"/>
      <c r="C588" s="44"/>
      <c r="D588" s="45"/>
      <c r="E588" s="46"/>
      <c r="F588" s="15"/>
      <c r="G588" s="15"/>
      <c r="H588" s="44"/>
      <c r="J588" s="46"/>
      <c r="K588" s="52"/>
      <c r="L588" s="15"/>
      <c r="M588" s="15"/>
      <c r="N588" s="15"/>
      <c r="O588" s="15"/>
      <c r="P588" s="15"/>
      <c r="Q588" s="15"/>
      <c r="R588" s="15"/>
      <c r="S588" s="15"/>
      <c r="T588" s="15"/>
      <c r="U588" s="15"/>
      <c r="V588" s="15"/>
      <c r="W588" s="15"/>
      <c r="X588" s="15"/>
      <c r="Y588" s="15"/>
      <c r="Z588" s="15"/>
    </row>
    <row r="589" spans="1:26" ht="13.5" customHeight="1" x14ac:dyDescent="0.25">
      <c r="A589" s="44"/>
      <c r="B589" s="44"/>
      <c r="C589" s="44"/>
      <c r="D589" s="45"/>
      <c r="E589" s="46"/>
      <c r="F589" s="15"/>
      <c r="G589" s="15"/>
      <c r="H589" s="44"/>
      <c r="J589" s="46"/>
      <c r="K589" s="52"/>
      <c r="L589" s="15"/>
      <c r="M589" s="15"/>
      <c r="N589" s="15"/>
      <c r="O589" s="15"/>
      <c r="P589" s="15"/>
      <c r="Q589" s="15"/>
      <c r="R589" s="15"/>
      <c r="S589" s="15"/>
      <c r="T589" s="15"/>
      <c r="U589" s="15"/>
      <c r="V589" s="15"/>
      <c r="W589" s="15"/>
      <c r="X589" s="15"/>
      <c r="Y589" s="15"/>
      <c r="Z589" s="15"/>
    </row>
    <row r="590" spans="1:26" ht="13.5" customHeight="1" x14ac:dyDescent="0.25">
      <c r="A590" s="44"/>
      <c r="B590" s="44"/>
      <c r="C590" s="44"/>
      <c r="D590" s="45"/>
      <c r="E590" s="46"/>
      <c r="F590" s="15"/>
      <c r="G590" s="15"/>
      <c r="H590" s="44"/>
      <c r="J590" s="46"/>
      <c r="K590" s="52"/>
      <c r="L590" s="15"/>
      <c r="M590" s="15"/>
      <c r="N590" s="15"/>
      <c r="O590" s="15"/>
      <c r="P590" s="15"/>
      <c r="Q590" s="15"/>
      <c r="R590" s="15"/>
      <c r="S590" s="15"/>
      <c r="T590" s="15"/>
      <c r="U590" s="15"/>
      <c r="V590" s="15"/>
      <c r="W590" s="15"/>
      <c r="X590" s="15"/>
      <c r="Y590" s="15"/>
      <c r="Z590" s="15"/>
    </row>
    <row r="591" spans="1:26" ht="13.5" customHeight="1" x14ac:dyDescent="0.25">
      <c r="A591" s="44"/>
      <c r="B591" s="44"/>
      <c r="C591" s="44"/>
      <c r="D591" s="45"/>
      <c r="E591" s="46"/>
      <c r="F591" s="15"/>
      <c r="G591" s="15"/>
      <c r="H591" s="44"/>
      <c r="J591" s="46"/>
      <c r="K591" s="52"/>
      <c r="L591" s="15"/>
      <c r="M591" s="15"/>
      <c r="N591" s="15"/>
      <c r="O591" s="15"/>
      <c r="P591" s="15"/>
      <c r="Q591" s="15"/>
      <c r="R591" s="15"/>
      <c r="S591" s="15"/>
      <c r="T591" s="15"/>
      <c r="U591" s="15"/>
      <c r="V591" s="15"/>
      <c r="W591" s="15"/>
      <c r="X591" s="15"/>
      <c r="Y591" s="15"/>
      <c r="Z591" s="15"/>
    </row>
    <row r="592" spans="1:26" ht="13.5" customHeight="1" x14ac:dyDescent="0.25">
      <c r="A592" s="44"/>
      <c r="B592" s="44"/>
      <c r="C592" s="44"/>
      <c r="D592" s="45"/>
      <c r="E592" s="46"/>
      <c r="F592" s="15"/>
      <c r="G592" s="15"/>
      <c r="H592" s="44"/>
      <c r="J592" s="46"/>
      <c r="K592" s="52"/>
      <c r="L592" s="15"/>
      <c r="M592" s="15"/>
      <c r="N592" s="15"/>
      <c r="O592" s="15"/>
      <c r="P592" s="15"/>
      <c r="Q592" s="15"/>
      <c r="R592" s="15"/>
      <c r="S592" s="15"/>
      <c r="T592" s="15"/>
      <c r="U592" s="15"/>
      <c r="V592" s="15"/>
      <c r="W592" s="15"/>
      <c r="X592" s="15"/>
      <c r="Y592" s="15"/>
      <c r="Z592" s="15"/>
    </row>
    <row r="593" spans="1:26" ht="13.5" customHeight="1" x14ac:dyDescent="0.25">
      <c r="A593" s="44"/>
      <c r="B593" s="44"/>
      <c r="C593" s="44"/>
      <c r="D593" s="45"/>
      <c r="E593" s="46"/>
      <c r="F593" s="15"/>
      <c r="G593" s="15"/>
      <c r="H593" s="44"/>
      <c r="J593" s="46"/>
      <c r="K593" s="52"/>
      <c r="L593" s="15"/>
      <c r="M593" s="15"/>
      <c r="N593" s="15"/>
      <c r="O593" s="15"/>
      <c r="P593" s="15"/>
      <c r="Q593" s="15"/>
      <c r="R593" s="15"/>
      <c r="S593" s="15"/>
      <c r="T593" s="15"/>
      <c r="U593" s="15"/>
      <c r="V593" s="15"/>
      <c r="W593" s="15"/>
      <c r="X593" s="15"/>
      <c r="Y593" s="15"/>
      <c r="Z593" s="15"/>
    </row>
    <row r="594" spans="1:26" ht="13.5" customHeight="1" x14ac:dyDescent="0.25">
      <c r="A594" s="44"/>
      <c r="B594" s="44"/>
      <c r="C594" s="44"/>
      <c r="D594" s="45"/>
      <c r="E594" s="46"/>
      <c r="F594" s="15"/>
      <c r="G594" s="15"/>
      <c r="H594" s="44"/>
      <c r="J594" s="46"/>
      <c r="K594" s="52"/>
      <c r="L594" s="15"/>
      <c r="M594" s="15"/>
      <c r="N594" s="15"/>
      <c r="O594" s="15"/>
      <c r="P594" s="15"/>
      <c r="Q594" s="15"/>
      <c r="R594" s="15"/>
      <c r="S594" s="15"/>
      <c r="T594" s="15"/>
      <c r="U594" s="15"/>
      <c r="V594" s="15"/>
      <c r="W594" s="15"/>
      <c r="X594" s="15"/>
      <c r="Y594" s="15"/>
      <c r="Z594" s="15"/>
    </row>
    <row r="595" spans="1:26" ht="13.5" customHeight="1" x14ac:dyDescent="0.25">
      <c r="A595" s="44"/>
      <c r="B595" s="44"/>
      <c r="C595" s="44"/>
      <c r="D595" s="45"/>
      <c r="E595" s="46"/>
      <c r="F595" s="15"/>
      <c r="G595" s="15"/>
      <c r="H595" s="44"/>
      <c r="J595" s="46"/>
      <c r="K595" s="52"/>
      <c r="L595" s="15"/>
      <c r="M595" s="15"/>
      <c r="N595" s="15"/>
      <c r="O595" s="15"/>
      <c r="P595" s="15"/>
      <c r="Q595" s="15"/>
      <c r="R595" s="15"/>
      <c r="S595" s="15"/>
      <c r="T595" s="15"/>
      <c r="U595" s="15"/>
      <c r="V595" s="15"/>
      <c r="W595" s="15"/>
      <c r="X595" s="15"/>
      <c r="Y595" s="15"/>
      <c r="Z595" s="15"/>
    </row>
    <row r="596" spans="1:26" ht="13.5" customHeight="1" x14ac:dyDescent="0.25">
      <c r="A596" s="44"/>
      <c r="B596" s="44"/>
      <c r="C596" s="44"/>
      <c r="D596" s="45"/>
      <c r="E596" s="46"/>
      <c r="F596" s="15"/>
      <c r="G596" s="15"/>
      <c r="H596" s="44"/>
      <c r="J596" s="46"/>
      <c r="K596" s="52"/>
      <c r="L596" s="15"/>
      <c r="M596" s="15"/>
      <c r="N596" s="15"/>
      <c r="O596" s="15"/>
      <c r="P596" s="15"/>
      <c r="Q596" s="15"/>
      <c r="R596" s="15"/>
      <c r="S596" s="15"/>
      <c r="T596" s="15"/>
      <c r="U596" s="15"/>
      <c r="V596" s="15"/>
      <c r="W596" s="15"/>
      <c r="X596" s="15"/>
      <c r="Y596" s="15"/>
      <c r="Z596" s="15"/>
    </row>
    <row r="597" spans="1:26" ht="13.5" customHeight="1" x14ac:dyDescent="0.25">
      <c r="A597" s="44"/>
      <c r="B597" s="44"/>
      <c r="C597" s="44"/>
      <c r="D597" s="45"/>
      <c r="E597" s="46"/>
      <c r="F597" s="15"/>
      <c r="G597" s="15"/>
      <c r="H597" s="44"/>
      <c r="J597" s="46"/>
      <c r="K597" s="52"/>
      <c r="L597" s="15"/>
      <c r="M597" s="15"/>
      <c r="N597" s="15"/>
      <c r="O597" s="15"/>
      <c r="P597" s="15"/>
      <c r="Q597" s="15"/>
      <c r="R597" s="15"/>
      <c r="S597" s="15"/>
      <c r="T597" s="15"/>
      <c r="U597" s="15"/>
      <c r="V597" s="15"/>
      <c r="W597" s="15"/>
      <c r="X597" s="15"/>
      <c r="Y597" s="15"/>
      <c r="Z597" s="15"/>
    </row>
    <row r="598" spans="1:26" ht="13.5" customHeight="1" x14ac:dyDescent="0.25">
      <c r="A598" s="44"/>
      <c r="B598" s="44"/>
      <c r="C598" s="44"/>
      <c r="D598" s="45"/>
      <c r="E598" s="46"/>
      <c r="F598" s="15"/>
      <c r="G598" s="15"/>
      <c r="H598" s="44"/>
      <c r="J598" s="46"/>
      <c r="K598" s="52"/>
      <c r="L598" s="15"/>
      <c r="M598" s="15"/>
      <c r="N598" s="15"/>
      <c r="O598" s="15"/>
      <c r="P598" s="15"/>
      <c r="Q598" s="15"/>
      <c r="R598" s="15"/>
      <c r="S598" s="15"/>
      <c r="T598" s="15"/>
      <c r="U598" s="15"/>
      <c r="V598" s="15"/>
      <c r="W598" s="15"/>
      <c r="X598" s="15"/>
      <c r="Y598" s="15"/>
      <c r="Z598" s="15"/>
    </row>
    <row r="599" spans="1:26" ht="13.5" customHeight="1" x14ac:dyDescent="0.25">
      <c r="A599" s="44"/>
      <c r="B599" s="44"/>
      <c r="C599" s="44"/>
      <c r="D599" s="45"/>
      <c r="E599" s="46"/>
      <c r="F599" s="15"/>
      <c r="G599" s="15"/>
      <c r="H599" s="44"/>
      <c r="J599" s="46"/>
      <c r="K599" s="52"/>
      <c r="L599" s="15"/>
      <c r="M599" s="15"/>
      <c r="N599" s="15"/>
      <c r="O599" s="15"/>
      <c r="P599" s="15"/>
      <c r="Q599" s="15"/>
      <c r="R599" s="15"/>
      <c r="S599" s="15"/>
      <c r="T599" s="15"/>
      <c r="U599" s="15"/>
      <c r="V599" s="15"/>
      <c r="W599" s="15"/>
      <c r="X599" s="15"/>
      <c r="Y599" s="15"/>
      <c r="Z599" s="15"/>
    </row>
    <row r="600" spans="1:26" ht="13.5" customHeight="1" x14ac:dyDescent="0.25">
      <c r="A600" s="44"/>
      <c r="B600" s="44"/>
      <c r="C600" s="44"/>
      <c r="D600" s="45"/>
      <c r="E600" s="46"/>
      <c r="F600" s="15"/>
      <c r="G600" s="15"/>
      <c r="H600" s="44"/>
      <c r="J600" s="46"/>
      <c r="K600" s="52"/>
      <c r="L600" s="15"/>
      <c r="M600" s="15"/>
      <c r="N600" s="15"/>
      <c r="O600" s="15"/>
      <c r="P600" s="15"/>
      <c r="Q600" s="15"/>
      <c r="R600" s="15"/>
      <c r="S600" s="15"/>
      <c r="T600" s="15"/>
      <c r="U600" s="15"/>
      <c r="V600" s="15"/>
      <c r="W600" s="15"/>
      <c r="X600" s="15"/>
      <c r="Y600" s="15"/>
      <c r="Z600" s="15"/>
    </row>
    <row r="601" spans="1:26" ht="13.5" customHeight="1" x14ac:dyDescent="0.25">
      <c r="A601" s="44"/>
      <c r="B601" s="44"/>
      <c r="C601" s="44"/>
      <c r="D601" s="45"/>
      <c r="E601" s="46"/>
      <c r="F601" s="15"/>
      <c r="G601" s="15"/>
      <c r="H601" s="44"/>
      <c r="J601" s="46"/>
      <c r="K601" s="52"/>
      <c r="L601" s="15"/>
      <c r="M601" s="15"/>
      <c r="N601" s="15"/>
      <c r="O601" s="15"/>
      <c r="P601" s="15"/>
      <c r="Q601" s="15"/>
      <c r="R601" s="15"/>
      <c r="S601" s="15"/>
      <c r="T601" s="15"/>
      <c r="U601" s="15"/>
      <c r="V601" s="15"/>
      <c r="W601" s="15"/>
      <c r="X601" s="15"/>
      <c r="Y601" s="15"/>
      <c r="Z601" s="15"/>
    </row>
    <row r="602" spans="1:26" ht="13.5" customHeight="1" x14ac:dyDescent="0.25">
      <c r="A602" s="44"/>
      <c r="B602" s="44"/>
      <c r="C602" s="44"/>
      <c r="D602" s="45"/>
      <c r="E602" s="46"/>
      <c r="F602" s="15"/>
      <c r="G602" s="15"/>
      <c r="H602" s="44"/>
      <c r="J602" s="46"/>
      <c r="K602" s="52"/>
      <c r="L602" s="15"/>
      <c r="M602" s="15"/>
      <c r="N602" s="15"/>
      <c r="O602" s="15"/>
      <c r="P602" s="15"/>
      <c r="Q602" s="15"/>
      <c r="R602" s="15"/>
      <c r="S602" s="15"/>
      <c r="T602" s="15"/>
      <c r="U602" s="15"/>
      <c r="V602" s="15"/>
      <c r="W602" s="15"/>
      <c r="X602" s="15"/>
      <c r="Y602" s="15"/>
      <c r="Z602" s="15"/>
    </row>
    <row r="603" spans="1:26" ht="13.5" customHeight="1" x14ac:dyDescent="0.25">
      <c r="A603" s="44"/>
      <c r="B603" s="44"/>
      <c r="C603" s="44"/>
      <c r="D603" s="45"/>
      <c r="E603" s="46"/>
      <c r="F603" s="15"/>
      <c r="G603" s="15"/>
      <c r="H603" s="44"/>
      <c r="J603" s="46"/>
      <c r="K603" s="52"/>
      <c r="L603" s="15"/>
      <c r="M603" s="15"/>
      <c r="N603" s="15"/>
      <c r="O603" s="15"/>
      <c r="P603" s="15"/>
      <c r="Q603" s="15"/>
      <c r="R603" s="15"/>
      <c r="S603" s="15"/>
      <c r="T603" s="15"/>
      <c r="U603" s="15"/>
      <c r="V603" s="15"/>
      <c r="W603" s="15"/>
      <c r="X603" s="15"/>
      <c r="Y603" s="15"/>
      <c r="Z603" s="15"/>
    </row>
    <row r="604" spans="1:26" ht="13.5" customHeight="1" x14ac:dyDescent="0.25">
      <c r="A604" s="44"/>
      <c r="B604" s="44"/>
      <c r="C604" s="44"/>
      <c r="D604" s="45"/>
      <c r="E604" s="46"/>
      <c r="F604" s="15"/>
      <c r="G604" s="15"/>
      <c r="H604" s="44"/>
      <c r="J604" s="46"/>
      <c r="K604" s="52"/>
      <c r="L604" s="15"/>
      <c r="M604" s="15"/>
      <c r="N604" s="15"/>
      <c r="O604" s="15"/>
      <c r="P604" s="15"/>
      <c r="Q604" s="15"/>
      <c r="R604" s="15"/>
      <c r="S604" s="15"/>
      <c r="T604" s="15"/>
      <c r="U604" s="15"/>
      <c r="V604" s="15"/>
      <c r="W604" s="15"/>
      <c r="X604" s="15"/>
      <c r="Y604" s="15"/>
      <c r="Z604" s="15"/>
    </row>
    <row r="605" spans="1:26" ht="13.5" customHeight="1" x14ac:dyDescent="0.25">
      <c r="A605" s="44"/>
      <c r="B605" s="44"/>
      <c r="C605" s="44"/>
      <c r="D605" s="45"/>
      <c r="E605" s="46"/>
      <c r="F605" s="15"/>
      <c r="G605" s="15"/>
      <c r="H605" s="44"/>
      <c r="J605" s="46"/>
      <c r="K605" s="52"/>
      <c r="L605" s="15"/>
      <c r="M605" s="15"/>
      <c r="N605" s="15"/>
      <c r="O605" s="15"/>
      <c r="P605" s="15"/>
      <c r="Q605" s="15"/>
      <c r="R605" s="15"/>
      <c r="S605" s="15"/>
      <c r="T605" s="15"/>
      <c r="U605" s="15"/>
      <c r="V605" s="15"/>
      <c r="W605" s="15"/>
      <c r="X605" s="15"/>
      <c r="Y605" s="15"/>
      <c r="Z605" s="15"/>
    </row>
    <row r="606" spans="1:26" ht="13.5" customHeight="1" x14ac:dyDescent="0.25">
      <c r="A606" s="44"/>
      <c r="B606" s="44"/>
      <c r="C606" s="44"/>
      <c r="D606" s="45"/>
      <c r="E606" s="46"/>
      <c r="F606" s="15"/>
      <c r="G606" s="15"/>
      <c r="H606" s="44"/>
      <c r="J606" s="46"/>
      <c r="K606" s="52"/>
      <c r="L606" s="15"/>
      <c r="M606" s="15"/>
      <c r="N606" s="15"/>
      <c r="O606" s="15"/>
      <c r="P606" s="15"/>
      <c r="Q606" s="15"/>
      <c r="R606" s="15"/>
      <c r="S606" s="15"/>
      <c r="T606" s="15"/>
      <c r="U606" s="15"/>
      <c r="V606" s="15"/>
      <c r="W606" s="15"/>
      <c r="X606" s="15"/>
      <c r="Y606" s="15"/>
      <c r="Z606" s="15"/>
    </row>
    <row r="607" spans="1:26" ht="13.5" customHeight="1" x14ac:dyDescent="0.25">
      <c r="A607" s="44"/>
      <c r="B607" s="44"/>
      <c r="C607" s="44"/>
      <c r="D607" s="45"/>
      <c r="E607" s="46"/>
      <c r="F607" s="15"/>
      <c r="G607" s="15"/>
      <c r="H607" s="44"/>
      <c r="J607" s="46"/>
      <c r="K607" s="52"/>
      <c r="L607" s="15"/>
      <c r="M607" s="15"/>
      <c r="N607" s="15"/>
      <c r="O607" s="15"/>
      <c r="P607" s="15"/>
      <c r="Q607" s="15"/>
      <c r="R607" s="15"/>
      <c r="S607" s="15"/>
      <c r="T607" s="15"/>
      <c r="U607" s="15"/>
      <c r="V607" s="15"/>
      <c r="W607" s="15"/>
      <c r="X607" s="15"/>
      <c r="Y607" s="15"/>
      <c r="Z607" s="15"/>
    </row>
    <row r="608" spans="1:26" ht="13.5" customHeight="1" x14ac:dyDescent="0.25">
      <c r="A608" s="44"/>
      <c r="B608" s="44"/>
      <c r="C608" s="44"/>
      <c r="D608" s="45"/>
      <c r="E608" s="46"/>
      <c r="F608" s="15"/>
      <c r="G608" s="15"/>
      <c r="H608" s="44"/>
      <c r="J608" s="46"/>
      <c r="K608" s="52"/>
      <c r="L608" s="15"/>
      <c r="M608" s="15"/>
      <c r="N608" s="15"/>
      <c r="O608" s="15"/>
      <c r="P608" s="15"/>
      <c r="Q608" s="15"/>
      <c r="R608" s="15"/>
      <c r="S608" s="15"/>
      <c r="T608" s="15"/>
      <c r="U608" s="15"/>
      <c r="V608" s="15"/>
      <c r="W608" s="15"/>
      <c r="X608" s="15"/>
      <c r="Y608" s="15"/>
      <c r="Z608" s="15"/>
    </row>
    <row r="609" spans="1:26" ht="13.5" customHeight="1" x14ac:dyDescent="0.25">
      <c r="A609" s="44"/>
      <c r="B609" s="44"/>
      <c r="C609" s="44"/>
      <c r="D609" s="45"/>
      <c r="E609" s="46"/>
      <c r="F609" s="15"/>
      <c r="G609" s="15"/>
      <c r="H609" s="44"/>
      <c r="J609" s="46"/>
      <c r="K609" s="52"/>
      <c r="L609" s="15"/>
      <c r="M609" s="15"/>
      <c r="N609" s="15"/>
      <c r="O609" s="15"/>
      <c r="P609" s="15"/>
      <c r="Q609" s="15"/>
      <c r="R609" s="15"/>
      <c r="S609" s="15"/>
      <c r="T609" s="15"/>
      <c r="U609" s="15"/>
      <c r="V609" s="15"/>
      <c r="W609" s="15"/>
      <c r="X609" s="15"/>
      <c r="Y609" s="15"/>
      <c r="Z609" s="15"/>
    </row>
    <row r="610" spans="1:26" ht="13.5" customHeight="1" x14ac:dyDescent="0.25">
      <c r="A610" s="44"/>
      <c r="B610" s="44"/>
      <c r="C610" s="44"/>
      <c r="D610" s="45"/>
      <c r="E610" s="46"/>
      <c r="F610" s="15"/>
      <c r="G610" s="15"/>
      <c r="H610" s="44"/>
      <c r="J610" s="46"/>
      <c r="K610" s="52"/>
      <c r="L610" s="15"/>
      <c r="M610" s="15"/>
      <c r="N610" s="15"/>
      <c r="O610" s="15"/>
      <c r="P610" s="15"/>
      <c r="Q610" s="15"/>
      <c r="R610" s="15"/>
      <c r="S610" s="15"/>
      <c r="T610" s="15"/>
      <c r="U610" s="15"/>
      <c r="V610" s="15"/>
      <c r="W610" s="15"/>
      <c r="X610" s="15"/>
      <c r="Y610" s="15"/>
      <c r="Z610" s="15"/>
    </row>
    <row r="611" spans="1:26" ht="13.5" customHeight="1" x14ac:dyDescent="0.25">
      <c r="A611" s="44"/>
      <c r="B611" s="44"/>
      <c r="C611" s="44"/>
      <c r="D611" s="45"/>
      <c r="E611" s="46"/>
      <c r="F611" s="15"/>
      <c r="G611" s="15"/>
      <c r="H611" s="44"/>
      <c r="J611" s="46"/>
      <c r="K611" s="52"/>
      <c r="L611" s="15"/>
      <c r="M611" s="15"/>
      <c r="N611" s="15"/>
      <c r="O611" s="15"/>
      <c r="P611" s="15"/>
      <c r="Q611" s="15"/>
      <c r="R611" s="15"/>
      <c r="S611" s="15"/>
      <c r="T611" s="15"/>
      <c r="U611" s="15"/>
      <c r="V611" s="15"/>
      <c r="W611" s="15"/>
      <c r="X611" s="15"/>
      <c r="Y611" s="15"/>
      <c r="Z611" s="15"/>
    </row>
    <row r="612" spans="1:26" ht="13.5" customHeight="1" x14ac:dyDescent="0.25">
      <c r="A612" s="44"/>
      <c r="B612" s="44"/>
      <c r="C612" s="44"/>
      <c r="D612" s="45"/>
      <c r="E612" s="46"/>
      <c r="F612" s="15"/>
      <c r="G612" s="15"/>
      <c r="H612" s="44"/>
      <c r="J612" s="46"/>
      <c r="K612" s="52"/>
      <c r="L612" s="15"/>
      <c r="M612" s="15"/>
      <c r="N612" s="15"/>
      <c r="O612" s="15"/>
      <c r="P612" s="15"/>
      <c r="Q612" s="15"/>
      <c r="R612" s="15"/>
      <c r="S612" s="15"/>
      <c r="T612" s="15"/>
      <c r="U612" s="15"/>
      <c r="V612" s="15"/>
      <c r="W612" s="15"/>
      <c r="X612" s="15"/>
      <c r="Y612" s="15"/>
      <c r="Z612" s="15"/>
    </row>
    <row r="613" spans="1:26" ht="13.5" customHeight="1" x14ac:dyDescent="0.25">
      <c r="A613" s="44"/>
      <c r="B613" s="44"/>
      <c r="C613" s="44"/>
      <c r="D613" s="45"/>
      <c r="E613" s="46"/>
      <c r="F613" s="15"/>
      <c r="G613" s="15"/>
      <c r="H613" s="44"/>
      <c r="J613" s="46"/>
      <c r="K613" s="52"/>
      <c r="L613" s="15"/>
      <c r="M613" s="15"/>
      <c r="N613" s="15"/>
      <c r="O613" s="15"/>
      <c r="P613" s="15"/>
      <c r="Q613" s="15"/>
      <c r="R613" s="15"/>
      <c r="S613" s="15"/>
      <c r="T613" s="15"/>
      <c r="U613" s="15"/>
      <c r="V613" s="15"/>
      <c r="W613" s="15"/>
      <c r="X613" s="15"/>
      <c r="Y613" s="15"/>
      <c r="Z613" s="15"/>
    </row>
    <row r="614" spans="1:26" ht="13.5" customHeight="1" x14ac:dyDescent="0.25">
      <c r="A614" s="44"/>
      <c r="B614" s="44"/>
      <c r="C614" s="44"/>
      <c r="D614" s="45"/>
      <c r="E614" s="46"/>
      <c r="F614" s="15"/>
      <c r="G614" s="15"/>
      <c r="H614" s="44"/>
      <c r="J614" s="46"/>
      <c r="K614" s="52"/>
      <c r="L614" s="15"/>
      <c r="M614" s="15"/>
      <c r="N614" s="15"/>
      <c r="O614" s="15"/>
      <c r="P614" s="15"/>
      <c r="Q614" s="15"/>
      <c r="R614" s="15"/>
      <c r="S614" s="15"/>
      <c r="T614" s="15"/>
      <c r="U614" s="15"/>
      <c r="V614" s="15"/>
      <c r="W614" s="15"/>
      <c r="X614" s="15"/>
      <c r="Y614" s="15"/>
      <c r="Z614" s="15"/>
    </row>
    <row r="615" spans="1:26" ht="13.5" customHeight="1" x14ac:dyDescent="0.25">
      <c r="A615" s="44"/>
      <c r="B615" s="44"/>
      <c r="C615" s="44"/>
      <c r="D615" s="45"/>
      <c r="E615" s="46"/>
      <c r="F615" s="15"/>
      <c r="G615" s="15"/>
      <c r="H615" s="44"/>
      <c r="J615" s="46"/>
      <c r="K615" s="52"/>
      <c r="L615" s="15"/>
      <c r="M615" s="15"/>
      <c r="N615" s="15"/>
      <c r="O615" s="15"/>
      <c r="P615" s="15"/>
      <c r="Q615" s="15"/>
      <c r="R615" s="15"/>
      <c r="S615" s="15"/>
      <c r="T615" s="15"/>
      <c r="U615" s="15"/>
      <c r="V615" s="15"/>
      <c r="W615" s="15"/>
      <c r="X615" s="15"/>
      <c r="Y615" s="15"/>
      <c r="Z615" s="15"/>
    </row>
    <row r="616" spans="1:26" ht="13.5" customHeight="1" x14ac:dyDescent="0.25">
      <c r="A616" s="44"/>
      <c r="B616" s="44"/>
      <c r="C616" s="44"/>
      <c r="D616" s="45"/>
      <c r="E616" s="46"/>
      <c r="F616" s="15"/>
      <c r="G616" s="15"/>
      <c r="H616" s="44"/>
      <c r="J616" s="46"/>
      <c r="K616" s="52"/>
      <c r="L616" s="15"/>
      <c r="M616" s="15"/>
      <c r="N616" s="15"/>
      <c r="O616" s="15"/>
      <c r="P616" s="15"/>
      <c r="Q616" s="15"/>
      <c r="R616" s="15"/>
      <c r="S616" s="15"/>
      <c r="T616" s="15"/>
      <c r="U616" s="15"/>
      <c r="V616" s="15"/>
      <c r="W616" s="15"/>
      <c r="X616" s="15"/>
      <c r="Y616" s="15"/>
      <c r="Z616" s="15"/>
    </row>
    <row r="617" spans="1:26" ht="13.5" customHeight="1" x14ac:dyDescent="0.25">
      <c r="A617" s="44"/>
      <c r="B617" s="44"/>
      <c r="C617" s="44"/>
      <c r="D617" s="45"/>
      <c r="E617" s="46"/>
      <c r="F617" s="15"/>
      <c r="G617" s="15"/>
      <c r="H617" s="44"/>
      <c r="J617" s="46"/>
      <c r="K617" s="52"/>
      <c r="L617" s="15"/>
      <c r="M617" s="15"/>
      <c r="N617" s="15"/>
      <c r="O617" s="15"/>
      <c r="P617" s="15"/>
      <c r="Q617" s="15"/>
      <c r="R617" s="15"/>
      <c r="S617" s="15"/>
      <c r="T617" s="15"/>
      <c r="U617" s="15"/>
      <c r="V617" s="15"/>
      <c r="W617" s="15"/>
      <c r="X617" s="15"/>
      <c r="Y617" s="15"/>
      <c r="Z617" s="15"/>
    </row>
    <row r="618" spans="1:26" ht="13.5" customHeight="1" x14ac:dyDescent="0.25">
      <c r="A618" s="44"/>
      <c r="B618" s="44"/>
      <c r="C618" s="44"/>
      <c r="D618" s="45"/>
      <c r="E618" s="46"/>
      <c r="F618" s="15"/>
      <c r="G618" s="15"/>
      <c r="H618" s="44"/>
      <c r="J618" s="46"/>
      <c r="K618" s="52"/>
      <c r="L618" s="15"/>
      <c r="M618" s="15"/>
      <c r="N618" s="15"/>
      <c r="O618" s="15"/>
      <c r="P618" s="15"/>
      <c r="Q618" s="15"/>
      <c r="R618" s="15"/>
      <c r="S618" s="15"/>
      <c r="T618" s="15"/>
      <c r="U618" s="15"/>
      <c r="V618" s="15"/>
      <c r="W618" s="15"/>
      <c r="X618" s="15"/>
      <c r="Y618" s="15"/>
      <c r="Z618" s="15"/>
    </row>
    <row r="619" spans="1:26" ht="13.5" customHeight="1" x14ac:dyDescent="0.25">
      <c r="A619" s="44"/>
      <c r="B619" s="44"/>
      <c r="C619" s="44"/>
      <c r="D619" s="45"/>
      <c r="E619" s="46"/>
      <c r="F619" s="15"/>
      <c r="G619" s="15"/>
      <c r="H619" s="44"/>
      <c r="J619" s="46"/>
      <c r="K619" s="52"/>
      <c r="L619" s="15"/>
      <c r="M619" s="15"/>
      <c r="N619" s="15"/>
      <c r="O619" s="15"/>
      <c r="P619" s="15"/>
      <c r="Q619" s="15"/>
      <c r="R619" s="15"/>
      <c r="S619" s="15"/>
      <c r="T619" s="15"/>
      <c r="U619" s="15"/>
      <c r="V619" s="15"/>
      <c r="W619" s="15"/>
      <c r="X619" s="15"/>
      <c r="Y619" s="15"/>
      <c r="Z619" s="15"/>
    </row>
    <row r="620" spans="1:26" ht="13.5" customHeight="1" x14ac:dyDescent="0.25">
      <c r="A620" s="44"/>
      <c r="B620" s="44"/>
      <c r="C620" s="44"/>
      <c r="D620" s="45"/>
      <c r="E620" s="46"/>
      <c r="F620" s="15"/>
      <c r="G620" s="15"/>
      <c r="H620" s="44"/>
      <c r="J620" s="46"/>
      <c r="K620" s="52"/>
      <c r="L620" s="15"/>
      <c r="M620" s="15"/>
      <c r="N620" s="15"/>
      <c r="O620" s="15"/>
      <c r="P620" s="15"/>
      <c r="Q620" s="15"/>
      <c r="R620" s="15"/>
      <c r="S620" s="15"/>
      <c r="T620" s="15"/>
      <c r="U620" s="15"/>
      <c r="V620" s="15"/>
      <c r="W620" s="15"/>
      <c r="X620" s="15"/>
      <c r="Y620" s="15"/>
      <c r="Z620" s="15"/>
    </row>
    <row r="621" spans="1:26" ht="13.5" customHeight="1" x14ac:dyDescent="0.25">
      <c r="A621" s="44"/>
      <c r="B621" s="44"/>
      <c r="C621" s="44"/>
      <c r="D621" s="45"/>
      <c r="E621" s="46"/>
      <c r="F621" s="15"/>
      <c r="G621" s="15"/>
      <c r="H621" s="44"/>
      <c r="J621" s="46"/>
      <c r="K621" s="52"/>
      <c r="L621" s="15"/>
      <c r="M621" s="15"/>
      <c r="N621" s="15"/>
      <c r="O621" s="15"/>
      <c r="P621" s="15"/>
      <c r="Q621" s="15"/>
      <c r="R621" s="15"/>
      <c r="S621" s="15"/>
      <c r="T621" s="15"/>
      <c r="U621" s="15"/>
      <c r="V621" s="15"/>
      <c r="W621" s="15"/>
      <c r="X621" s="15"/>
      <c r="Y621" s="15"/>
      <c r="Z621" s="15"/>
    </row>
    <row r="622" spans="1:26" ht="13.5" customHeight="1" x14ac:dyDescent="0.25">
      <c r="A622" s="44"/>
      <c r="B622" s="44"/>
      <c r="C622" s="44"/>
      <c r="D622" s="45"/>
      <c r="E622" s="46"/>
      <c r="F622" s="15"/>
      <c r="G622" s="15"/>
      <c r="H622" s="44"/>
      <c r="J622" s="46"/>
      <c r="K622" s="52"/>
      <c r="L622" s="15"/>
      <c r="M622" s="15"/>
      <c r="N622" s="15"/>
      <c r="O622" s="15"/>
      <c r="P622" s="15"/>
      <c r="Q622" s="15"/>
      <c r="R622" s="15"/>
      <c r="S622" s="15"/>
      <c r="T622" s="15"/>
      <c r="U622" s="15"/>
      <c r="V622" s="15"/>
      <c r="W622" s="15"/>
      <c r="X622" s="15"/>
      <c r="Y622" s="15"/>
      <c r="Z622" s="15"/>
    </row>
    <row r="623" spans="1:26" ht="13.5" customHeight="1" x14ac:dyDescent="0.25">
      <c r="A623" s="44"/>
      <c r="B623" s="44"/>
      <c r="C623" s="44"/>
      <c r="D623" s="45"/>
      <c r="E623" s="46"/>
      <c r="F623" s="15"/>
      <c r="G623" s="15"/>
      <c r="H623" s="44"/>
      <c r="J623" s="46"/>
      <c r="K623" s="52"/>
      <c r="L623" s="15"/>
      <c r="M623" s="15"/>
      <c r="N623" s="15"/>
      <c r="O623" s="15"/>
      <c r="P623" s="15"/>
      <c r="Q623" s="15"/>
      <c r="R623" s="15"/>
      <c r="S623" s="15"/>
      <c r="T623" s="15"/>
      <c r="U623" s="15"/>
      <c r="V623" s="15"/>
      <c r="W623" s="15"/>
      <c r="X623" s="15"/>
      <c r="Y623" s="15"/>
      <c r="Z623" s="15"/>
    </row>
    <row r="624" spans="1:26" ht="13.5" customHeight="1" x14ac:dyDescent="0.25">
      <c r="A624" s="44"/>
      <c r="B624" s="44"/>
      <c r="C624" s="44"/>
      <c r="D624" s="45"/>
      <c r="E624" s="46"/>
      <c r="F624" s="15"/>
      <c r="G624" s="15"/>
      <c r="H624" s="44"/>
      <c r="J624" s="46"/>
      <c r="K624" s="52"/>
      <c r="L624" s="15"/>
      <c r="M624" s="15"/>
      <c r="N624" s="15"/>
      <c r="O624" s="15"/>
      <c r="P624" s="15"/>
      <c r="Q624" s="15"/>
      <c r="R624" s="15"/>
      <c r="S624" s="15"/>
      <c r="T624" s="15"/>
      <c r="U624" s="15"/>
      <c r="V624" s="15"/>
      <c r="W624" s="15"/>
      <c r="X624" s="15"/>
      <c r="Y624" s="15"/>
      <c r="Z624" s="15"/>
    </row>
    <row r="625" spans="1:26" ht="13.5" customHeight="1" x14ac:dyDescent="0.25">
      <c r="A625" s="44"/>
      <c r="B625" s="44"/>
      <c r="C625" s="44"/>
      <c r="D625" s="45"/>
      <c r="E625" s="46"/>
      <c r="F625" s="15"/>
      <c r="G625" s="15"/>
      <c r="H625" s="44"/>
      <c r="J625" s="46"/>
      <c r="K625" s="52"/>
      <c r="L625" s="15"/>
      <c r="M625" s="15"/>
      <c r="N625" s="15"/>
      <c r="O625" s="15"/>
      <c r="P625" s="15"/>
      <c r="Q625" s="15"/>
      <c r="R625" s="15"/>
      <c r="S625" s="15"/>
      <c r="T625" s="15"/>
      <c r="U625" s="15"/>
      <c r="V625" s="15"/>
      <c r="W625" s="15"/>
      <c r="X625" s="15"/>
      <c r="Y625" s="15"/>
      <c r="Z625" s="15"/>
    </row>
    <row r="626" spans="1:26" ht="13.5" customHeight="1" x14ac:dyDescent="0.25">
      <c r="A626" s="44"/>
      <c r="B626" s="44"/>
      <c r="C626" s="44"/>
      <c r="D626" s="45"/>
      <c r="E626" s="46"/>
      <c r="F626" s="15"/>
      <c r="G626" s="15"/>
      <c r="H626" s="44"/>
      <c r="J626" s="46"/>
      <c r="K626" s="52"/>
      <c r="L626" s="15"/>
      <c r="M626" s="15"/>
      <c r="N626" s="15"/>
      <c r="O626" s="15"/>
      <c r="P626" s="15"/>
      <c r="Q626" s="15"/>
      <c r="R626" s="15"/>
      <c r="S626" s="15"/>
      <c r="T626" s="15"/>
      <c r="U626" s="15"/>
      <c r="V626" s="15"/>
      <c r="W626" s="15"/>
      <c r="X626" s="15"/>
      <c r="Y626" s="15"/>
      <c r="Z626" s="15"/>
    </row>
    <row r="627" spans="1:26" ht="13.5" customHeight="1" x14ac:dyDescent="0.25">
      <c r="A627" s="44"/>
      <c r="B627" s="44"/>
      <c r="C627" s="44"/>
      <c r="D627" s="45"/>
      <c r="E627" s="46"/>
      <c r="F627" s="15"/>
      <c r="G627" s="15"/>
      <c r="H627" s="44"/>
      <c r="J627" s="46"/>
      <c r="K627" s="52"/>
      <c r="L627" s="15"/>
      <c r="M627" s="15"/>
      <c r="N627" s="15"/>
      <c r="O627" s="15"/>
      <c r="P627" s="15"/>
      <c r="Q627" s="15"/>
      <c r="R627" s="15"/>
      <c r="S627" s="15"/>
      <c r="T627" s="15"/>
      <c r="U627" s="15"/>
      <c r="V627" s="15"/>
      <c r="W627" s="15"/>
      <c r="X627" s="15"/>
      <c r="Y627" s="15"/>
      <c r="Z627" s="15"/>
    </row>
    <row r="628" spans="1:26" ht="13.5" customHeight="1" x14ac:dyDescent="0.25">
      <c r="A628" s="44"/>
      <c r="B628" s="44"/>
      <c r="C628" s="44"/>
      <c r="D628" s="45"/>
      <c r="E628" s="46"/>
      <c r="F628" s="15"/>
      <c r="G628" s="15"/>
      <c r="H628" s="44"/>
      <c r="J628" s="46"/>
      <c r="K628" s="52"/>
      <c r="L628" s="15"/>
      <c r="M628" s="15"/>
      <c r="N628" s="15"/>
      <c r="O628" s="15"/>
      <c r="P628" s="15"/>
      <c r="Q628" s="15"/>
      <c r="R628" s="15"/>
      <c r="S628" s="15"/>
      <c r="T628" s="15"/>
      <c r="U628" s="15"/>
      <c r="V628" s="15"/>
      <c r="W628" s="15"/>
      <c r="X628" s="15"/>
      <c r="Y628" s="15"/>
      <c r="Z628" s="15"/>
    </row>
    <row r="629" spans="1:26" ht="13.5" customHeight="1" x14ac:dyDescent="0.25">
      <c r="A629" s="44"/>
      <c r="B629" s="44"/>
      <c r="C629" s="44"/>
      <c r="D629" s="45"/>
      <c r="E629" s="46"/>
      <c r="F629" s="15"/>
      <c r="G629" s="15"/>
      <c r="H629" s="44"/>
      <c r="J629" s="46"/>
      <c r="K629" s="52"/>
      <c r="L629" s="15"/>
      <c r="M629" s="15"/>
      <c r="N629" s="15"/>
      <c r="O629" s="15"/>
      <c r="P629" s="15"/>
      <c r="Q629" s="15"/>
      <c r="R629" s="15"/>
      <c r="S629" s="15"/>
      <c r="T629" s="15"/>
      <c r="U629" s="15"/>
      <c r="V629" s="15"/>
      <c r="W629" s="15"/>
      <c r="X629" s="15"/>
      <c r="Y629" s="15"/>
      <c r="Z629" s="15"/>
    </row>
    <row r="630" spans="1:26" ht="13.5" customHeight="1" x14ac:dyDescent="0.25">
      <c r="A630" s="44"/>
      <c r="B630" s="44"/>
      <c r="C630" s="44"/>
      <c r="D630" s="45"/>
      <c r="E630" s="46"/>
      <c r="F630" s="15"/>
      <c r="G630" s="15"/>
      <c r="H630" s="44"/>
      <c r="J630" s="46"/>
      <c r="K630" s="52"/>
      <c r="L630" s="15"/>
      <c r="M630" s="15"/>
      <c r="N630" s="15"/>
      <c r="O630" s="15"/>
      <c r="P630" s="15"/>
      <c r="Q630" s="15"/>
      <c r="R630" s="15"/>
      <c r="S630" s="15"/>
      <c r="T630" s="15"/>
      <c r="U630" s="15"/>
      <c r="V630" s="15"/>
      <c r="W630" s="15"/>
      <c r="X630" s="15"/>
      <c r="Y630" s="15"/>
      <c r="Z630" s="15"/>
    </row>
    <row r="631" spans="1:26" ht="13.5" customHeight="1" x14ac:dyDescent="0.25">
      <c r="A631" s="44"/>
      <c r="B631" s="44"/>
      <c r="C631" s="44"/>
      <c r="D631" s="45"/>
      <c r="E631" s="46"/>
      <c r="F631" s="15"/>
      <c r="G631" s="15"/>
      <c r="H631" s="44"/>
      <c r="J631" s="46"/>
      <c r="K631" s="52"/>
      <c r="L631" s="15"/>
      <c r="M631" s="15"/>
      <c r="N631" s="15"/>
      <c r="O631" s="15"/>
      <c r="P631" s="15"/>
      <c r="Q631" s="15"/>
      <c r="R631" s="15"/>
      <c r="S631" s="15"/>
      <c r="T631" s="15"/>
      <c r="U631" s="15"/>
      <c r="V631" s="15"/>
      <c r="W631" s="15"/>
      <c r="X631" s="15"/>
      <c r="Y631" s="15"/>
      <c r="Z631" s="15"/>
    </row>
    <row r="632" spans="1:26" ht="13.5" customHeight="1" x14ac:dyDescent="0.25">
      <c r="A632" s="44"/>
      <c r="B632" s="44"/>
      <c r="C632" s="44"/>
      <c r="D632" s="45"/>
      <c r="E632" s="46"/>
      <c r="F632" s="15"/>
      <c r="G632" s="15"/>
      <c r="H632" s="44"/>
      <c r="J632" s="46"/>
      <c r="K632" s="52"/>
      <c r="L632" s="15"/>
      <c r="M632" s="15"/>
      <c r="N632" s="15"/>
      <c r="O632" s="15"/>
      <c r="P632" s="15"/>
      <c r="Q632" s="15"/>
      <c r="R632" s="15"/>
      <c r="S632" s="15"/>
      <c r="T632" s="15"/>
      <c r="U632" s="15"/>
      <c r="V632" s="15"/>
      <c r="W632" s="15"/>
      <c r="X632" s="15"/>
      <c r="Y632" s="15"/>
      <c r="Z632" s="15"/>
    </row>
    <row r="633" spans="1:26" ht="13.5" customHeight="1" x14ac:dyDescent="0.25">
      <c r="A633" s="44"/>
      <c r="B633" s="44"/>
      <c r="C633" s="44"/>
      <c r="D633" s="45"/>
      <c r="E633" s="46"/>
      <c r="F633" s="15"/>
      <c r="G633" s="15"/>
      <c r="H633" s="44"/>
      <c r="J633" s="46"/>
      <c r="K633" s="52"/>
      <c r="L633" s="15"/>
      <c r="M633" s="15"/>
      <c r="N633" s="15"/>
      <c r="O633" s="15"/>
      <c r="P633" s="15"/>
      <c r="Q633" s="15"/>
      <c r="R633" s="15"/>
      <c r="S633" s="15"/>
      <c r="T633" s="15"/>
      <c r="U633" s="15"/>
      <c r="V633" s="15"/>
      <c r="W633" s="15"/>
      <c r="X633" s="15"/>
      <c r="Y633" s="15"/>
      <c r="Z633" s="15"/>
    </row>
    <row r="634" spans="1:26" ht="13.5" customHeight="1" x14ac:dyDescent="0.25">
      <c r="A634" s="44"/>
      <c r="B634" s="44"/>
      <c r="C634" s="44"/>
      <c r="D634" s="45"/>
      <c r="E634" s="46"/>
      <c r="F634" s="15"/>
      <c r="G634" s="15"/>
      <c r="H634" s="44"/>
      <c r="J634" s="46"/>
      <c r="K634" s="52"/>
      <c r="L634" s="15"/>
      <c r="M634" s="15"/>
      <c r="N634" s="15"/>
      <c r="O634" s="15"/>
      <c r="P634" s="15"/>
      <c r="Q634" s="15"/>
      <c r="R634" s="15"/>
      <c r="S634" s="15"/>
      <c r="T634" s="15"/>
      <c r="U634" s="15"/>
      <c r="V634" s="15"/>
      <c r="W634" s="15"/>
      <c r="X634" s="15"/>
      <c r="Y634" s="15"/>
      <c r="Z634" s="15"/>
    </row>
    <row r="635" spans="1:26" ht="13.5" customHeight="1" x14ac:dyDescent="0.25">
      <c r="A635" s="44"/>
      <c r="B635" s="44"/>
      <c r="C635" s="44"/>
      <c r="D635" s="45"/>
      <c r="E635" s="46"/>
      <c r="F635" s="15"/>
      <c r="G635" s="15"/>
      <c r="H635" s="44"/>
      <c r="J635" s="46"/>
      <c r="K635" s="52"/>
      <c r="L635" s="15"/>
      <c r="M635" s="15"/>
      <c r="N635" s="15"/>
      <c r="O635" s="15"/>
      <c r="P635" s="15"/>
      <c r="Q635" s="15"/>
      <c r="R635" s="15"/>
      <c r="S635" s="15"/>
      <c r="T635" s="15"/>
      <c r="U635" s="15"/>
      <c r="V635" s="15"/>
      <c r="W635" s="15"/>
      <c r="X635" s="15"/>
      <c r="Y635" s="15"/>
      <c r="Z635" s="15"/>
    </row>
    <row r="636" spans="1:26" ht="13.5" customHeight="1" x14ac:dyDescent="0.25">
      <c r="A636" s="44"/>
      <c r="B636" s="44"/>
      <c r="C636" s="44"/>
      <c r="D636" s="45"/>
      <c r="E636" s="46"/>
      <c r="F636" s="15"/>
      <c r="G636" s="15"/>
      <c r="H636" s="44"/>
      <c r="J636" s="46"/>
      <c r="K636" s="52"/>
      <c r="L636" s="15"/>
      <c r="M636" s="15"/>
      <c r="N636" s="15"/>
      <c r="O636" s="15"/>
      <c r="P636" s="15"/>
      <c r="Q636" s="15"/>
      <c r="R636" s="15"/>
      <c r="S636" s="15"/>
      <c r="T636" s="15"/>
      <c r="U636" s="15"/>
      <c r="V636" s="15"/>
      <c r="W636" s="15"/>
      <c r="X636" s="15"/>
      <c r="Y636" s="15"/>
      <c r="Z636" s="15"/>
    </row>
    <row r="637" spans="1:26" ht="13.5" customHeight="1" x14ac:dyDescent="0.25">
      <c r="A637" s="44"/>
      <c r="B637" s="44"/>
      <c r="C637" s="44"/>
      <c r="D637" s="45"/>
      <c r="E637" s="46"/>
      <c r="F637" s="15"/>
      <c r="G637" s="15"/>
      <c r="H637" s="44"/>
      <c r="J637" s="46"/>
      <c r="K637" s="52"/>
      <c r="L637" s="15"/>
      <c r="M637" s="15"/>
      <c r="N637" s="15"/>
      <c r="O637" s="15"/>
      <c r="P637" s="15"/>
      <c r="Q637" s="15"/>
      <c r="R637" s="15"/>
      <c r="S637" s="15"/>
      <c r="T637" s="15"/>
      <c r="U637" s="15"/>
      <c r="V637" s="15"/>
      <c r="W637" s="15"/>
      <c r="X637" s="15"/>
      <c r="Y637" s="15"/>
      <c r="Z637" s="15"/>
    </row>
    <row r="638" spans="1:26" ht="13.5" customHeight="1" x14ac:dyDescent="0.25">
      <c r="A638" s="44"/>
      <c r="B638" s="44"/>
      <c r="C638" s="44"/>
      <c r="D638" s="45"/>
      <c r="E638" s="46"/>
      <c r="F638" s="15"/>
      <c r="G638" s="15"/>
      <c r="H638" s="44"/>
      <c r="J638" s="46"/>
      <c r="K638" s="52"/>
      <c r="L638" s="15"/>
      <c r="M638" s="15"/>
      <c r="N638" s="15"/>
      <c r="O638" s="15"/>
      <c r="P638" s="15"/>
      <c r="Q638" s="15"/>
      <c r="R638" s="15"/>
      <c r="S638" s="15"/>
      <c r="T638" s="15"/>
      <c r="U638" s="15"/>
      <c r="V638" s="15"/>
      <c r="W638" s="15"/>
      <c r="X638" s="15"/>
      <c r="Y638" s="15"/>
      <c r="Z638" s="15"/>
    </row>
    <row r="639" spans="1:26" ht="13.5" customHeight="1" x14ac:dyDescent="0.25">
      <c r="A639" s="44"/>
      <c r="B639" s="44"/>
      <c r="C639" s="44"/>
      <c r="D639" s="45"/>
      <c r="E639" s="46"/>
      <c r="F639" s="15"/>
      <c r="G639" s="15"/>
      <c r="H639" s="44"/>
      <c r="J639" s="46"/>
      <c r="K639" s="52"/>
      <c r="L639" s="15"/>
      <c r="M639" s="15"/>
      <c r="N639" s="15"/>
      <c r="O639" s="15"/>
      <c r="P639" s="15"/>
      <c r="Q639" s="15"/>
      <c r="R639" s="15"/>
      <c r="S639" s="15"/>
      <c r="T639" s="15"/>
      <c r="U639" s="15"/>
      <c r="V639" s="15"/>
      <c r="W639" s="15"/>
      <c r="X639" s="15"/>
      <c r="Y639" s="15"/>
      <c r="Z639" s="15"/>
    </row>
    <row r="640" spans="1:26" ht="13.5" customHeight="1" x14ac:dyDescent="0.25">
      <c r="A640" s="44"/>
      <c r="B640" s="44"/>
      <c r="C640" s="44"/>
      <c r="D640" s="45"/>
      <c r="E640" s="46"/>
      <c r="F640" s="15"/>
      <c r="G640" s="15"/>
      <c r="H640" s="44"/>
      <c r="J640" s="46"/>
      <c r="K640" s="52"/>
      <c r="L640" s="15"/>
      <c r="M640" s="15"/>
      <c r="N640" s="15"/>
      <c r="O640" s="15"/>
      <c r="P640" s="15"/>
      <c r="Q640" s="15"/>
      <c r="R640" s="15"/>
      <c r="S640" s="15"/>
      <c r="T640" s="15"/>
      <c r="U640" s="15"/>
      <c r="V640" s="15"/>
      <c r="W640" s="15"/>
      <c r="X640" s="15"/>
      <c r="Y640" s="15"/>
      <c r="Z640" s="15"/>
    </row>
    <row r="641" spans="1:26" ht="13.5" customHeight="1" x14ac:dyDescent="0.25">
      <c r="A641" s="44"/>
      <c r="B641" s="44"/>
      <c r="C641" s="44"/>
      <c r="D641" s="45"/>
      <c r="E641" s="46"/>
      <c r="F641" s="15"/>
      <c r="G641" s="15"/>
      <c r="H641" s="44"/>
      <c r="J641" s="46"/>
      <c r="K641" s="52"/>
      <c r="L641" s="15"/>
      <c r="M641" s="15"/>
      <c r="N641" s="15"/>
      <c r="O641" s="15"/>
      <c r="P641" s="15"/>
      <c r="Q641" s="15"/>
      <c r="R641" s="15"/>
      <c r="S641" s="15"/>
      <c r="T641" s="15"/>
      <c r="U641" s="15"/>
      <c r="V641" s="15"/>
      <c r="W641" s="15"/>
      <c r="X641" s="15"/>
      <c r="Y641" s="15"/>
      <c r="Z641" s="15"/>
    </row>
    <row r="642" spans="1:26" ht="13.5" customHeight="1" x14ac:dyDescent="0.25">
      <c r="A642" s="44"/>
      <c r="B642" s="44"/>
      <c r="C642" s="44"/>
      <c r="D642" s="45"/>
      <c r="E642" s="46"/>
      <c r="F642" s="15"/>
      <c r="G642" s="15"/>
      <c r="H642" s="44"/>
      <c r="J642" s="46"/>
      <c r="K642" s="52"/>
      <c r="L642" s="15"/>
      <c r="M642" s="15"/>
      <c r="N642" s="15"/>
      <c r="O642" s="15"/>
      <c r="P642" s="15"/>
      <c r="Q642" s="15"/>
      <c r="R642" s="15"/>
      <c r="S642" s="15"/>
      <c r="T642" s="15"/>
      <c r="U642" s="15"/>
      <c r="V642" s="15"/>
      <c r="W642" s="15"/>
      <c r="X642" s="15"/>
      <c r="Y642" s="15"/>
      <c r="Z642" s="15"/>
    </row>
    <row r="643" spans="1:26" ht="13.5" customHeight="1" x14ac:dyDescent="0.25">
      <c r="A643" s="44"/>
      <c r="B643" s="44"/>
      <c r="C643" s="44"/>
      <c r="D643" s="45"/>
      <c r="E643" s="46"/>
      <c r="F643" s="15"/>
      <c r="G643" s="15"/>
      <c r="H643" s="44"/>
      <c r="J643" s="46"/>
      <c r="K643" s="52"/>
      <c r="L643" s="15"/>
      <c r="M643" s="15"/>
      <c r="N643" s="15"/>
      <c r="O643" s="15"/>
      <c r="P643" s="15"/>
      <c r="Q643" s="15"/>
      <c r="R643" s="15"/>
      <c r="S643" s="15"/>
      <c r="T643" s="15"/>
      <c r="U643" s="15"/>
      <c r="V643" s="15"/>
      <c r="W643" s="15"/>
      <c r="X643" s="15"/>
      <c r="Y643" s="15"/>
      <c r="Z643" s="15"/>
    </row>
    <row r="644" spans="1:26" ht="13.5" customHeight="1" x14ac:dyDescent="0.25">
      <c r="A644" s="44"/>
      <c r="B644" s="44"/>
      <c r="C644" s="44"/>
      <c r="D644" s="45"/>
      <c r="E644" s="46"/>
      <c r="F644" s="15"/>
      <c r="G644" s="15"/>
      <c r="H644" s="44"/>
      <c r="J644" s="46"/>
      <c r="K644" s="52"/>
      <c r="L644" s="15"/>
      <c r="M644" s="15"/>
      <c r="N644" s="15"/>
      <c r="O644" s="15"/>
      <c r="P644" s="15"/>
      <c r="Q644" s="15"/>
      <c r="R644" s="15"/>
      <c r="S644" s="15"/>
      <c r="T644" s="15"/>
      <c r="U644" s="15"/>
      <c r="V644" s="15"/>
      <c r="W644" s="15"/>
      <c r="X644" s="15"/>
      <c r="Y644" s="15"/>
      <c r="Z644" s="15"/>
    </row>
    <row r="645" spans="1:26" ht="13.5" customHeight="1" x14ac:dyDescent="0.25">
      <c r="A645" s="44"/>
      <c r="B645" s="44"/>
      <c r="C645" s="44"/>
      <c r="D645" s="45"/>
      <c r="E645" s="46"/>
      <c r="F645" s="15"/>
      <c r="G645" s="15"/>
      <c r="H645" s="44"/>
      <c r="J645" s="46"/>
      <c r="K645" s="52"/>
      <c r="L645" s="15"/>
      <c r="M645" s="15"/>
      <c r="N645" s="15"/>
      <c r="O645" s="15"/>
      <c r="P645" s="15"/>
      <c r="Q645" s="15"/>
      <c r="R645" s="15"/>
      <c r="S645" s="15"/>
      <c r="T645" s="15"/>
      <c r="U645" s="15"/>
      <c r="V645" s="15"/>
      <c r="W645" s="15"/>
      <c r="X645" s="15"/>
      <c r="Y645" s="15"/>
      <c r="Z645" s="15"/>
    </row>
    <row r="646" spans="1:26" ht="13.5" customHeight="1" x14ac:dyDescent="0.25">
      <c r="A646" s="44"/>
      <c r="B646" s="44"/>
      <c r="C646" s="44"/>
      <c r="D646" s="45"/>
      <c r="E646" s="46"/>
      <c r="F646" s="15"/>
      <c r="G646" s="15"/>
      <c r="H646" s="44"/>
      <c r="J646" s="46"/>
      <c r="K646" s="52"/>
      <c r="L646" s="15"/>
      <c r="M646" s="15"/>
      <c r="N646" s="15"/>
      <c r="O646" s="15"/>
      <c r="P646" s="15"/>
      <c r="Q646" s="15"/>
      <c r="R646" s="15"/>
      <c r="S646" s="15"/>
      <c r="T646" s="15"/>
      <c r="U646" s="15"/>
      <c r="V646" s="15"/>
      <c r="W646" s="15"/>
      <c r="X646" s="15"/>
      <c r="Y646" s="15"/>
      <c r="Z646" s="15"/>
    </row>
    <row r="647" spans="1:26" ht="13.5" customHeight="1" x14ac:dyDescent="0.25">
      <c r="A647" s="44"/>
      <c r="B647" s="44"/>
      <c r="C647" s="44"/>
      <c r="D647" s="45"/>
      <c r="E647" s="46"/>
      <c r="F647" s="15"/>
      <c r="G647" s="15"/>
      <c r="H647" s="44"/>
      <c r="J647" s="46"/>
      <c r="K647" s="52"/>
      <c r="L647" s="15"/>
      <c r="M647" s="15"/>
      <c r="N647" s="15"/>
      <c r="O647" s="15"/>
      <c r="P647" s="15"/>
      <c r="Q647" s="15"/>
      <c r="R647" s="15"/>
      <c r="S647" s="15"/>
      <c r="T647" s="15"/>
      <c r="U647" s="15"/>
      <c r="V647" s="15"/>
      <c r="W647" s="15"/>
      <c r="X647" s="15"/>
      <c r="Y647" s="15"/>
      <c r="Z647" s="15"/>
    </row>
    <row r="648" spans="1:26" ht="13.5" customHeight="1" x14ac:dyDescent="0.25">
      <c r="A648" s="44"/>
      <c r="B648" s="44"/>
      <c r="C648" s="44"/>
      <c r="D648" s="45"/>
      <c r="E648" s="46"/>
      <c r="F648" s="15"/>
      <c r="G648" s="15"/>
      <c r="H648" s="44"/>
      <c r="J648" s="46"/>
      <c r="K648" s="52"/>
      <c r="L648" s="15"/>
      <c r="M648" s="15"/>
      <c r="N648" s="15"/>
      <c r="O648" s="15"/>
      <c r="P648" s="15"/>
      <c r="Q648" s="15"/>
      <c r="R648" s="15"/>
      <c r="S648" s="15"/>
      <c r="T648" s="15"/>
      <c r="U648" s="15"/>
      <c r="V648" s="15"/>
      <c r="W648" s="15"/>
      <c r="X648" s="15"/>
      <c r="Y648" s="15"/>
      <c r="Z648" s="15"/>
    </row>
    <row r="649" spans="1:26" ht="13.5" customHeight="1" x14ac:dyDescent="0.25">
      <c r="A649" s="44"/>
      <c r="B649" s="44"/>
      <c r="C649" s="44"/>
      <c r="D649" s="45"/>
      <c r="E649" s="46"/>
      <c r="F649" s="15"/>
      <c r="G649" s="15"/>
      <c r="H649" s="44"/>
      <c r="J649" s="46"/>
      <c r="K649" s="52"/>
      <c r="L649" s="15"/>
      <c r="M649" s="15"/>
      <c r="N649" s="15"/>
      <c r="O649" s="15"/>
      <c r="P649" s="15"/>
      <c r="Q649" s="15"/>
      <c r="R649" s="15"/>
      <c r="S649" s="15"/>
      <c r="T649" s="15"/>
      <c r="U649" s="15"/>
      <c r="V649" s="15"/>
      <c r="W649" s="15"/>
      <c r="X649" s="15"/>
      <c r="Y649" s="15"/>
      <c r="Z649" s="15"/>
    </row>
    <row r="650" spans="1:26" ht="13.5" customHeight="1" x14ac:dyDescent="0.25">
      <c r="A650" s="44"/>
      <c r="B650" s="44"/>
      <c r="C650" s="44"/>
      <c r="D650" s="45"/>
      <c r="E650" s="46"/>
      <c r="F650" s="15"/>
      <c r="G650" s="15"/>
      <c r="H650" s="44"/>
      <c r="J650" s="46"/>
      <c r="K650" s="52"/>
      <c r="L650" s="15"/>
      <c r="M650" s="15"/>
      <c r="N650" s="15"/>
      <c r="O650" s="15"/>
      <c r="P650" s="15"/>
      <c r="Q650" s="15"/>
      <c r="R650" s="15"/>
      <c r="S650" s="15"/>
      <c r="T650" s="15"/>
      <c r="U650" s="15"/>
      <c r="V650" s="15"/>
      <c r="W650" s="15"/>
      <c r="X650" s="15"/>
      <c r="Y650" s="15"/>
      <c r="Z650" s="15"/>
    </row>
    <row r="651" spans="1:26" ht="13.5" customHeight="1" x14ac:dyDescent="0.25">
      <c r="A651" s="44"/>
      <c r="B651" s="44"/>
      <c r="C651" s="44"/>
      <c r="D651" s="45"/>
      <c r="E651" s="46"/>
      <c r="F651" s="15"/>
      <c r="G651" s="15"/>
      <c r="H651" s="44"/>
      <c r="J651" s="46"/>
      <c r="K651" s="52"/>
      <c r="L651" s="15"/>
      <c r="M651" s="15"/>
      <c r="N651" s="15"/>
      <c r="O651" s="15"/>
      <c r="P651" s="15"/>
      <c r="Q651" s="15"/>
      <c r="R651" s="15"/>
      <c r="S651" s="15"/>
      <c r="T651" s="15"/>
      <c r="U651" s="15"/>
      <c r="V651" s="15"/>
      <c r="W651" s="15"/>
      <c r="X651" s="15"/>
      <c r="Y651" s="15"/>
      <c r="Z651" s="15"/>
    </row>
    <row r="652" spans="1:26" ht="13.5" customHeight="1" x14ac:dyDescent="0.25">
      <c r="A652" s="44"/>
      <c r="B652" s="44"/>
      <c r="C652" s="44"/>
      <c r="D652" s="45"/>
      <c r="E652" s="46"/>
      <c r="F652" s="15"/>
      <c r="G652" s="15"/>
      <c r="H652" s="44"/>
      <c r="J652" s="46"/>
      <c r="K652" s="52"/>
      <c r="L652" s="15"/>
      <c r="M652" s="15"/>
      <c r="N652" s="15"/>
      <c r="O652" s="15"/>
      <c r="P652" s="15"/>
      <c r="Q652" s="15"/>
      <c r="R652" s="15"/>
      <c r="S652" s="15"/>
      <c r="T652" s="15"/>
      <c r="U652" s="15"/>
      <c r="V652" s="15"/>
      <c r="W652" s="15"/>
      <c r="X652" s="15"/>
      <c r="Y652" s="15"/>
      <c r="Z652" s="15"/>
    </row>
    <row r="653" spans="1:26" ht="13.5" customHeight="1" x14ac:dyDescent="0.25">
      <c r="A653" s="44"/>
      <c r="B653" s="44"/>
      <c r="C653" s="44"/>
      <c r="D653" s="45"/>
      <c r="E653" s="46"/>
      <c r="F653" s="15"/>
      <c r="G653" s="15"/>
      <c r="H653" s="44"/>
      <c r="J653" s="46"/>
      <c r="K653" s="52"/>
      <c r="L653" s="15"/>
      <c r="M653" s="15"/>
      <c r="N653" s="15"/>
      <c r="O653" s="15"/>
      <c r="P653" s="15"/>
      <c r="Q653" s="15"/>
      <c r="R653" s="15"/>
      <c r="S653" s="15"/>
      <c r="T653" s="15"/>
      <c r="U653" s="15"/>
      <c r="V653" s="15"/>
      <c r="W653" s="15"/>
      <c r="X653" s="15"/>
      <c r="Y653" s="15"/>
      <c r="Z653" s="15"/>
    </row>
    <row r="654" spans="1:26" ht="13.5" customHeight="1" x14ac:dyDescent="0.25">
      <c r="A654" s="44"/>
      <c r="B654" s="44"/>
      <c r="C654" s="44"/>
      <c r="D654" s="45"/>
      <c r="E654" s="46"/>
      <c r="F654" s="15"/>
      <c r="G654" s="15"/>
      <c r="H654" s="44"/>
      <c r="J654" s="46"/>
      <c r="K654" s="52"/>
      <c r="L654" s="15"/>
      <c r="M654" s="15"/>
      <c r="N654" s="15"/>
      <c r="O654" s="15"/>
      <c r="P654" s="15"/>
      <c r="Q654" s="15"/>
      <c r="R654" s="15"/>
      <c r="S654" s="15"/>
      <c r="T654" s="15"/>
      <c r="U654" s="15"/>
      <c r="V654" s="15"/>
      <c r="W654" s="15"/>
      <c r="X654" s="15"/>
      <c r="Y654" s="15"/>
      <c r="Z654" s="15"/>
    </row>
    <row r="655" spans="1:26" ht="13.5" customHeight="1" x14ac:dyDescent="0.25">
      <c r="A655" s="44"/>
      <c r="B655" s="44"/>
      <c r="C655" s="44"/>
      <c r="D655" s="45"/>
      <c r="E655" s="46"/>
      <c r="F655" s="15"/>
      <c r="G655" s="15"/>
      <c r="H655" s="44"/>
      <c r="J655" s="46"/>
      <c r="K655" s="52"/>
      <c r="L655" s="15"/>
      <c r="M655" s="15"/>
      <c r="N655" s="15"/>
      <c r="O655" s="15"/>
      <c r="P655" s="15"/>
      <c r="Q655" s="15"/>
      <c r="R655" s="15"/>
      <c r="S655" s="15"/>
      <c r="T655" s="15"/>
      <c r="U655" s="15"/>
      <c r="V655" s="15"/>
      <c r="W655" s="15"/>
      <c r="X655" s="15"/>
      <c r="Y655" s="15"/>
      <c r="Z655" s="15"/>
    </row>
    <row r="656" spans="1:26" ht="13.5" customHeight="1" x14ac:dyDescent="0.25">
      <c r="A656" s="44"/>
      <c r="B656" s="44"/>
      <c r="C656" s="44"/>
      <c r="D656" s="45"/>
      <c r="E656" s="46"/>
      <c r="F656" s="15"/>
      <c r="G656" s="15"/>
      <c r="H656" s="44"/>
      <c r="J656" s="46"/>
      <c r="K656" s="52"/>
      <c r="L656" s="15"/>
      <c r="M656" s="15"/>
      <c r="N656" s="15"/>
      <c r="O656" s="15"/>
      <c r="P656" s="15"/>
      <c r="Q656" s="15"/>
      <c r="R656" s="15"/>
      <c r="S656" s="15"/>
      <c r="T656" s="15"/>
      <c r="U656" s="15"/>
      <c r="V656" s="15"/>
      <c r="W656" s="15"/>
      <c r="X656" s="15"/>
      <c r="Y656" s="15"/>
      <c r="Z656" s="15"/>
    </row>
    <row r="657" spans="1:26" ht="13.5" customHeight="1" x14ac:dyDescent="0.25">
      <c r="A657" s="44"/>
      <c r="B657" s="44"/>
      <c r="C657" s="44"/>
      <c r="D657" s="45"/>
      <c r="E657" s="46"/>
      <c r="F657" s="15"/>
      <c r="G657" s="15"/>
      <c r="H657" s="44"/>
      <c r="J657" s="46"/>
      <c r="K657" s="52"/>
      <c r="L657" s="15"/>
      <c r="M657" s="15"/>
      <c r="N657" s="15"/>
      <c r="O657" s="15"/>
      <c r="P657" s="15"/>
      <c r="Q657" s="15"/>
      <c r="R657" s="15"/>
      <c r="S657" s="15"/>
      <c r="T657" s="15"/>
      <c r="U657" s="15"/>
      <c r="V657" s="15"/>
      <c r="W657" s="15"/>
      <c r="X657" s="15"/>
      <c r="Y657" s="15"/>
      <c r="Z657" s="15"/>
    </row>
    <row r="658" spans="1:26" ht="13.5" customHeight="1" x14ac:dyDescent="0.25">
      <c r="A658" s="44"/>
      <c r="B658" s="44"/>
      <c r="C658" s="44"/>
      <c r="D658" s="45"/>
      <c r="E658" s="46"/>
      <c r="F658" s="15"/>
      <c r="G658" s="15"/>
      <c r="H658" s="44"/>
      <c r="J658" s="46"/>
      <c r="K658" s="52"/>
      <c r="L658" s="15"/>
      <c r="M658" s="15"/>
      <c r="N658" s="15"/>
      <c r="O658" s="15"/>
      <c r="P658" s="15"/>
      <c r="Q658" s="15"/>
      <c r="R658" s="15"/>
      <c r="S658" s="15"/>
      <c r="T658" s="15"/>
      <c r="U658" s="15"/>
      <c r="V658" s="15"/>
      <c r="W658" s="15"/>
      <c r="X658" s="15"/>
      <c r="Y658" s="15"/>
      <c r="Z658" s="15"/>
    </row>
    <row r="659" spans="1:26" ht="13.5" customHeight="1" x14ac:dyDescent="0.25">
      <c r="A659" s="44"/>
      <c r="B659" s="44"/>
      <c r="C659" s="44"/>
      <c r="D659" s="45"/>
      <c r="E659" s="46"/>
      <c r="F659" s="15"/>
      <c r="G659" s="15"/>
      <c r="H659" s="44"/>
      <c r="J659" s="46"/>
      <c r="K659" s="52"/>
      <c r="L659" s="15"/>
      <c r="M659" s="15"/>
      <c r="N659" s="15"/>
      <c r="O659" s="15"/>
      <c r="P659" s="15"/>
      <c r="Q659" s="15"/>
      <c r="R659" s="15"/>
      <c r="S659" s="15"/>
      <c r="T659" s="15"/>
      <c r="U659" s="15"/>
      <c r="V659" s="15"/>
      <c r="W659" s="15"/>
      <c r="X659" s="15"/>
      <c r="Y659" s="15"/>
      <c r="Z659" s="15"/>
    </row>
    <row r="660" spans="1:26" ht="13.5" customHeight="1" x14ac:dyDescent="0.25">
      <c r="A660" s="44"/>
      <c r="B660" s="44"/>
      <c r="C660" s="44"/>
      <c r="D660" s="45"/>
      <c r="E660" s="46"/>
      <c r="F660" s="15"/>
      <c r="G660" s="15"/>
      <c r="H660" s="44"/>
      <c r="J660" s="46"/>
      <c r="K660" s="52"/>
      <c r="L660" s="15"/>
      <c r="M660" s="15"/>
      <c r="N660" s="15"/>
      <c r="O660" s="15"/>
      <c r="P660" s="15"/>
      <c r="Q660" s="15"/>
      <c r="R660" s="15"/>
      <c r="S660" s="15"/>
      <c r="T660" s="15"/>
      <c r="U660" s="15"/>
      <c r="V660" s="15"/>
      <c r="W660" s="15"/>
      <c r="X660" s="15"/>
      <c r="Y660" s="15"/>
      <c r="Z660" s="15"/>
    </row>
    <row r="661" spans="1:26" ht="13.5" customHeight="1" x14ac:dyDescent="0.25">
      <c r="A661" s="44"/>
      <c r="B661" s="44"/>
      <c r="C661" s="44"/>
      <c r="D661" s="45"/>
      <c r="E661" s="46"/>
      <c r="F661" s="15"/>
      <c r="G661" s="15"/>
      <c r="H661" s="44"/>
      <c r="J661" s="46"/>
      <c r="K661" s="52"/>
      <c r="L661" s="15"/>
      <c r="M661" s="15"/>
      <c r="N661" s="15"/>
      <c r="O661" s="15"/>
      <c r="P661" s="15"/>
      <c r="Q661" s="15"/>
      <c r="R661" s="15"/>
      <c r="S661" s="15"/>
      <c r="T661" s="15"/>
      <c r="U661" s="15"/>
      <c r="V661" s="15"/>
      <c r="W661" s="15"/>
      <c r="X661" s="15"/>
      <c r="Y661" s="15"/>
      <c r="Z661" s="15"/>
    </row>
    <row r="662" spans="1:26" ht="13.5" customHeight="1" x14ac:dyDescent="0.25">
      <c r="A662" s="44"/>
      <c r="B662" s="44"/>
      <c r="C662" s="44"/>
      <c r="D662" s="45"/>
      <c r="E662" s="46"/>
      <c r="F662" s="15"/>
      <c r="G662" s="15"/>
      <c r="H662" s="44"/>
      <c r="J662" s="46"/>
      <c r="K662" s="52"/>
      <c r="L662" s="15"/>
      <c r="M662" s="15"/>
      <c r="N662" s="15"/>
      <c r="O662" s="15"/>
      <c r="P662" s="15"/>
      <c r="Q662" s="15"/>
      <c r="R662" s="15"/>
      <c r="S662" s="15"/>
      <c r="T662" s="15"/>
      <c r="U662" s="15"/>
      <c r="V662" s="15"/>
      <c r="W662" s="15"/>
      <c r="X662" s="15"/>
      <c r="Y662" s="15"/>
      <c r="Z662" s="15"/>
    </row>
    <row r="663" spans="1:26" ht="13.5" customHeight="1" x14ac:dyDescent="0.25">
      <c r="A663" s="44"/>
      <c r="B663" s="44"/>
      <c r="C663" s="44"/>
      <c r="D663" s="45"/>
      <c r="E663" s="46"/>
      <c r="F663" s="15"/>
      <c r="G663" s="15"/>
      <c r="H663" s="44"/>
      <c r="J663" s="46"/>
      <c r="K663" s="52"/>
      <c r="L663" s="15"/>
      <c r="M663" s="15"/>
      <c r="N663" s="15"/>
      <c r="O663" s="15"/>
      <c r="P663" s="15"/>
      <c r="Q663" s="15"/>
      <c r="R663" s="15"/>
      <c r="S663" s="15"/>
      <c r="T663" s="15"/>
      <c r="U663" s="15"/>
      <c r="V663" s="15"/>
      <c r="W663" s="15"/>
      <c r="X663" s="15"/>
      <c r="Y663" s="15"/>
      <c r="Z663" s="15"/>
    </row>
    <row r="664" spans="1:26" ht="13.5" customHeight="1" x14ac:dyDescent="0.25">
      <c r="A664" s="44"/>
      <c r="B664" s="44"/>
      <c r="C664" s="44"/>
      <c r="D664" s="45"/>
      <c r="E664" s="46"/>
      <c r="F664" s="15"/>
      <c r="G664" s="15"/>
      <c r="H664" s="44"/>
      <c r="J664" s="46"/>
      <c r="K664" s="52"/>
      <c r="L664" s="15"/>
      <c r="M664" s="15"/>
      <c r="N664" s="15"/>
      <c r="O664" s="15"/>
      <c r="P664" s="15"/>
      <c r="Q664" s="15"/>
      <c r="R664" s="15"/>
      <c r="S664" s="15"/>
      <c r="T664" s="15"/>
      <c r="U664" s="15"/>
      <c r="V664" s="15"/>
      <c r="W664" s="15"/>
      <c r="X664" s="15"/>
      <c r="Y664" s="15"/>
      <c r="Z664" s="15"/>
    </row>
    <row r="665" spans="1:26" ht="13.5" customHeight="1" x14ac:dyDescent="0.25">
      <c r="A665" s="44"/>
      <c r="B665" s="44"/>
      <c r="C665" s="44"/>
      <c r="D665" s="45"/>
      <c r="E665" s="46"/>
      <c r="F665" s="15"/>
      <c r="G665" s="15"/>
      <c r="H665" s="44"/>
      <c r="J665" s="46"/>
      <c r="K665" s="52"/>
      <c r="L665" s="15"/>
      <c r="M665" s="15"/>
      <c r="N665" s="15"/>
      <c r="O665" s="15"/>
      <c r="P665" s="15"/>
      <c r="Q665" s="15"/>
      <c r="R665" s="15"/>
      <c r="S665" s="15"/>
      <c r="T665" s="15"/>
      <c r="U665" s="15"/>
      <c r="V665" s="15"/>
      <c r="W665" s="15"/>
      <c r="X665" s="15"/>
      <c r="Y665" s="15"/>
      <c r="Z665" s="15"/>
    </row>
    <row r="666" spans="1:26" ht="13.5" customHeight="1" x14ac:dyDescent="0.25">
      <c r="A666" s="44"/>
      <c r="B666" s="44"/>
      <c r="C666" s="44"/>
      <c r="D666" s="45"/>
      <c r="E666" s="46"/>
      <c r="F666" s="15"/>
      <c r="G666" s="15"/>
      <c r="H666" s="44"/>
      <c r="J666" s="46"/>
      <c r="K666" s="52"/>
      <c r="L666" s="15"/>
      <c r="M666" s="15"/>
      <c r="N666" s="15"/>
      <c r="O666" s="15"/>
      <c r="P666" s="15"/>
      <c r="Q666" s="15"/>
      <c r="R666" s="15"/>
      <c r="S666" s="15"/>
      <c r="T666" s="15"/>
      <c r="U666" s="15"/>
      <c r="V666" s="15"/>
      <c r="W666" s="15"/>
      <c r="X666" s="15"/>
      <c r="Y666" s="15"/>
      <c r="Z666" s="15"/>
    </row>
    <row r="667" spans="1:26" ht="13.5" customHeight="1" x14ac:dyDescent="0.25">
      <c r="A667" s="44"/>
      <c r="B667" s="44"/>
      <c r="C667" s="44"/>
      <c r="D667" s="45"/>
      <c r="E667" s="46"/>
      <c r="F667" s="15"/>
      <c r="G667" s="15"/>
      <c r="H667" s="44"/>
      <c r="J667" s="46"/>
      <c r="K667" s="52"/>
      <c r="L667" s="15"/>
      <c r="M667" s="15"/>
      <c r="N667" s="15"/>
      <c r="O667" s="15"/>
      <c r="P667" s="15"/>
      <c r="Q667" s="15"/>
      <c r="R667" s="15"/>
      <c r="S667" s="15"/>
      <c r="T667" s="15"/>
      <c r="U667" s="15"/>
      <c r="V667" s="15"/>
      <c r="W667" s="15"/>
      <c r="X667" s="15"/>
      <c r="Y667" s="15"/>
      <c r="Z667" s="15"/>
    </row>
    <row r="668" spans="1:26" ht="13.5" customHeight="1" x14ac:dyDescent="0.25">
      <c r="A668" s="44"/>
      <c r="B668" s="44"/>
      <c r="C668" s="44"/>
      <c r="D668" s="45"/>
      <c r="E668" s="46"/>
      <c r="F668" s="15"/>
      <c r="G668" s="15"/>
      <c r="H668" s="44"/>
      <c r="J668" s="46"/>
      <c r="K668" s="52"/>
      <c r="L668" s="15"/>
      <c r="M668" s="15"/>
      <c r="N668" s="15"/>
      <c r="O668" s="15"/>
      <c r="P668" s="15"/>
      <c r="Q668" s="15"/>
      <c r="R668" s="15"/>
      <c r="S668" s="15"/>
      <c r="T668" s="15"/>
      <c r="U668" s="15"/>
      <c r="V668" s="15"/>
      <c r="W668" s="15"/>
      <c r="X668" s="15"/>
      <c r="Y668" s="15"/>
      <c r="Z668" s="15"/>
    </row>
    <row r="669" spans="1:26" ht="13.5" customHeight="1" x14ac:dyDescent="0.25">
      <c r="A669" s="44"/>
      <c r="B669" s="44"/>
      <c r="C669" s="44"/>
      <c r="D669" s="45"/>
      <c r="E669" s="46"/>
      <c r="F669" s="15"/>
      <c r="G669" s="15"/>
      <c r="H669" s="44"/>
      <c r="J669" s="46"/>
      <c r="K669" s="52"/>
      <c r="L669" s="15"/>
      <c r="M669" s="15"/>
      <c r="N669" s="15"/>
      <c r="O669" s="15"/>
      <c r="P669" s="15"/>
      <c r="Q669" s="15"/>
      <c r="R669" s="15"/>
      <c r="S669" s="15"/>
      <c r="T669" s="15"/>
      <c r="U669" s="15"/>
      <c r="V669" s="15"/>
      <c r="W669" s="15"/>
      <c r="X669" s="15"/>
      <c r="Y669" s="15"/>
      <c r="Z669" s="15"/>
    </row>
    <row r="670" spans="1:26" ht="13.5" customHeight="1" x14ac:dyDescent="0.25">
      <c r="A670" s="44"/>
      <c r="B670" s="44"/>
      <c r="C670" s="44"/>
      <c r="D670" s="45"/>
      <c r="E670" s="46"/>
      <c r="F670" s="15"/>
      <c r="G670" s="15"/>
      <c r="H670" s="44"/>
      <c r="J670" s="46"/>
      <c r="K670" s="52"/>
      <c r="L670" s="15"/>
      <c r="M670" s="15"/>
      <c r="N670" s="15"/>
      <c r="O670" s="15"/>
      <c r="P670" s="15"/>
      <c r="Q670" s="15"/>
      <c r="R670" s="15"/>
      <c r="S670" s="15"/>
      <c r="T670" s="15"/>
      <c r="U670" s="15"/>
      <c r="V670" s="15"/>
      <c r="W670" s="15"/>
      <c r="X670" s="15"/>
      <c r="Y670" s="15"/>
      <c r="Z670" s="15"/>
    </row>
    <row r="671" spans="1:26" ht="13.5" customHeight="1" x14ac:dyDescent="0.25">
      <c r="A671" s="44"/>
      <c r="B671" s="44"/>
      <c r="C671" s="44"/>
      <c r="D671" s="45"/>
      <c r="E671" s="46"/>
      <c r="F671" s="15"/>
      <c r="G671" s="15"/>
      <c r="H671" s="44"/>
      <c r="J671" s="46"/>
      <c r="K671" s="52"/>
      <c r="L671" s="15"/>
      <c r="M671" s="15"/>
      <c r="N671" s="15"/>
      <c r="O671" s="15"/>
      <c r="P671" s="15"/>
      <c r="Q671" s="15"/>
      <c r="R671" s="15"/>
      <c r="S671" s="15"/>
      <c r="T671" s="15"/>
      <c r="U671" s="15"/>
      <c r="V671" s="15"/>
      <c r="W671" s="15"/>
      <c r="X671" s="15"/>
      <c r="Y671" s="15"/>
      <c r="Z671" s="15"/>
    </row>
    <row r="672" spans="1:26" ht="13.5" customHeight="1" x14ac:dyDescent="0.25">
      <c r="A672" s="44"/>
      <c r="B672" s="44"/>
      <c r="C672" s="44"/>
      <c r="D672" s="45"/>
      <c r="E672" s="46"/>
      <c r="F672" s="15"/>
      <c r="G672" s="15"/>
      <c r="H672" s="44"/>
      <c r="J672" s="46"/>
      <c r="K672" s="52"/>
      <c r="L672" s="15"/>
      <c r="M672" s="15"/>
      <c r="N672" s="15"/>
      <c r="O672" s="15"/>
      <c r="P672" s="15"/>
      <c r="Q672" s="15"/>
      <c r="R672" s="15"/>
      <c r="S672" s="15"/>
      <c r="T672" s="15"/>
      <c r="U672" s="15"/>
      <c r="V672" s="15"/>
      <c r="W672" s="15"/>
      <c r="X672" s="15"/>
      <c r="Y672" s="15"/>
      <c r="Z672" s="15"/>
    </row>
    <row r="673" spans="1:26" ht="13.5" customHeight="1" x14ac:dyDescent="0.25">
      <c r="A673" s="44"/>
      <c r="B673" s="44"/>
      <c r="C673" s="44"/>
      <c r="D673" s="45"/>
      <c r="E673" s="46"/>
      <c r="F673" s="15"/>
      <c r="G673" s="15"/>
      <c r="H673" s="44"/>
      <c r="J673" s="46"/>
      <c r="K673" s="52"/>
      <c r="L673" s="15"/>
      <c r="M673" s="15"/>
      <c r="N673" s="15"/>
      <c r="O673" s="15"/>
      <c r="P673" s="15"/>
      <c r="Q673" s="15"/>
      <c r="R673" s="15"/>
      <c r="S673" s="15"/>
      <c r="T673" s="15"/>
      <c r="U673" s="15"/>
      <c r="V673" s="15"/>
      <c r="W673" s="15"/>
      <c r="X673" s="15"/>
      <c r="Y673" s="15"/>
      <c r="Z673" s="15"/>
    </row>
    <row r="674" spans="1:26" ht="13.5" customHeight="1" x14ac:dyDescent="0.25">
      <c r="A674" s="44"/>
      <c r="B674" s="44"/>
      <c r="C674" s="44"/>
      <c r="D674" s="45"/>
      <c r="E674" s="46"/>
      <c r="F674" s="15"/>
      <c r="G674" s="15"/>
      <c r="H674" s="44"/>
      <c r="J674" s="46"/>
      <c r="K674" s="52"/>
      <c r="L674" s="15"/>
      <c r="M674" s="15"/>
      <c r="N674" s="15"/>
      <c r="O674" s="15"/>
      <c r="P674" s="15"/>
      <c r="Q674" s="15"/>
      <c r="R674" s="15"/>
      <c r="S674" s="15"/>
      <c r="T674" s="15"/>
      <c r="U674" s="15"/>
      <c r="V674" s="15"/>
      <c r="W674" s="15"/>
      <c r="X674" s="15"/>
      <c r="Y674" s="15"/>
      <c r="Z674" s="15"/>
    </row>
    <row r="675" spans="1:26" ht="13.5" customHeight="1" x14ac:dyDescent="0.25">
      <c r="A675" s="44"/>
      <c r="B675" s="44"/>
      <c r="C675" s="44"/>
      <c r="D675" s="45"/>
      <c r="E675" s="46"/>
      <c r="F675" s="15"/>
      <c r="G675" s="15"/>
      <c r="H675" s="44"/>
      <c r="J675" s="46"/>
      <c r="K675" s="52"/>
      <c r="L675" s="15"/>
      <c r="M675" s="15"/>
      <c r="N675" s="15"/>
      <c r="O675" s="15"/>
      <c r="P675" s="15"/>
      <c r="Q675" s="15"/>
      <c r="R675" s="15"/>
      <c r="S675" s="15"/>
      <c r="T675" s="15"/>
      <c r="U675" s="15"/>
      <c r="V675" s="15"/>
      <c r="W675" s="15"/>
      <c r="X675" s="15"/>
      <c r="Y675" s="15"/>
      <c r="Z675" s="15"/>
    </row>
    <row r="676" spans="1:26" ht="13.5" customHeight="1" x14ac:dyDescent="0.25">
      <c r="A676" s="44"/>
      <c r="B676" s="44"/>
      <c r="C676" s="44"/>
      <c r="D676" s="45"/>
      <c r="E676" s="46"/>
      <c r="F676" s="15"/>
      <c r="G676" s="15"/>
      <c r="H676" s="44"/>
      <c r="J676" s="46"/>
      <c r="K676" s="52"/>
      <c r="L676" s="15"/>
      <c r="M676" s="15"/>
      <c r="N676" s="15"/>
      <c r="O676" s="15"/>
      <c r="P676" s="15"/>
      <c r="Q676" s="15"/>
      <c r="R676" s="15"/>
      <c r="S676" s="15"/>
      <c r="T676" s="15"/>
      <c r="U676" s="15"/>
      <c r="V676" s="15"/>
      <c r="W676" s="15"/>
      <c r="X676" s="15"/>
      <c r="Y676" s="15"/>
      <c r="Z676" s="15"/>
    </row>
    <row r="677" spans="1:26" ht="13.5" customHeight="1" x14ac:dyDescent="0.25">
      <c r="A677" s="44"/>
      <c r="B677" s="44"/>
      <c r="C677" s="44"/>
      <c r="D677" s="45"/>
      <c r="E677" s="46"/>
      <c r="F677" s="15"/>
      <c r="G677" s="15"/>
      <c r="H677" s="44"/>
      <c r="J677" s="46"/>
      <c r="K677" s="52"/>
      <c r="L677" s="15"/>
      <c r="M677" s="15"/>
      <c r="N677" s="15"/>
      <c r="O677" s="15"/>
      <c r="P677" s="15"/>
      <c r="Q677" s="15"/>
      <c r="R677" s="15"/>
      <c r="S677" s="15"/>
      <c r="T677" s="15"/>
      <c r="U677" s="15"/>
      <c r="V677" s="15"/>
      <c r="W677" s="15"/>
      <c r="X677" s="15"/>
      <c r="Y677" s="15"/>
      <c r="Z677" s="15"/>
    </row>
    <row r="678" spans="1:26" ht="13.5" customHeight="1" x14ac:dyDescent="0.25">
      <c r="A678" s="44"/>
      <c r="B678" s="44"/>
      <c r="C678" s="44"/>
      <c r="D678" s="45"/>
      <c r="E678" s="46"/>
      <c r="F678" s="15"/>
      <c r="G678" s="15"/>
      <c r="H678" s="44"/>
      <c r="J678" s="46"/>
      <c r="K678" s="52"/>
      <c r="L678" s="15"/>
      <c r="M678" s="15"/>
      <c r="N678" s="15"/>
      <c r="O678" s="15"/>
      <c r="P678" s="15"/>
      <c r="Q678" s="15"/>
      <c r="R678" s="15"/>
      <c r="S678" s="15"/>
      <c r="T678" s="15"/>
      <c r="U678" s="15"/>
      <c r="V678" s="15"/>
      <c r="W678" s="15"/>
      <c r="X678" s="15"/>
      <c r="Y678" s="15"/>
      <c r="Z678" s="15"/>
    </row>
    <row r="679" spans="1:26" ht="13.5" customHeight="1" x14ac:dyDescent="0.25">
      <c r="A679" s="44"/>
      <c r="B679" s="44"/>
      <c r="C679" s="44"/>
      <c r="D679" s="45"/>
      <c r="E679" s="46"/>
      <c r="F679" s="15"/>
      <c r="G679" s="15"/>
      <c r="H679" s="44"/>
      <c r="J679" s="46"/>
      <c r="K679" s="52"/>
      <c r="L679" s="15"/>
      <c r="M679" s="15"/>
      <c r="N679" s="15"/>
      <c r="O679" s="15"/>
      <c r="P679" s="15"/>
      <c r="Q679" s="15"/>
      <c r="R679" s="15"/>
      <c r="S679" s="15"/>
      <c r="T679" s="15"/>
      <c r="U679" s="15"/>
      <c r="V679" s="15"/>
      <c r="W679" s="15"/>
      <c r="X679" s="15"/>
      <c r="Y679" s="15"/>
      <c r="Z679" s="15"/>
    </row>
    <row r="680" spans="1:26" ht="13.5" customHeight="1" x14ac:dyDescent="0.25">
      <c r="A680" s="44"/>
      <c r="B680" s="44"/>
      <c r="C680" s="44"/>
      <c r="D680" s="45"/>
      <c r="E680" s="46"/>
      <c r="F680" s="15"/>
      <c r="G680" s="15"/>
      <c r="H680" s="44"/>
      <c r="J680" s="46"/>
      <c r="K680" s="52"/>
      <c r="L680" s="15"/>
      <c r="M680" s="15"/>
      <c r="N680" s="15"/>
      <c r="O680" s="15"/>
      <c r="P680" s="15"/>
      <c r="Q680" s="15"/>
      <c r="R680" s="15"/>
      <c r="S680" s="15"/>
      <c r="T680" s="15"/>
      <c r="U680" s="15"/>
      <c r="V680" s="15"/>
      <c r="W680" s="15"/>
      <c r="X680" s="15"/>
      <c r="Y680" s="15"/>
      <c r="Z680" s="15"/>
    </row>
    <row r="681" spans="1:26" ht="13.5" customHeight="1" x14ac:dyDescent="0.25">
      <c r="A681" s="44"/>
      <c r="B681" s="44"/>
      <c r="C681" s="44"/>
      <c r="D681" s="45"/>
      <c r="E681" s="46"/>
      <c r="F681" s="15"/>
      <c r="G681" s="15"/>
      <c r="H681" s="44"/>
      <c r="J681" s="46"/>
      <c r="K681" s="52"/>
      <c r="L681" s="15"/>
      <c r="M681" s="15"/>
      <c r="N681" s="15"/>
      <c r="O681" s="15"/>
      <c r="P681" s="15"/>
      <c r="Q681" s="15"/>
      <c r="R681" s="15"/>
      <c r="S681" s="15"/>
      <c r="T681" s="15"/>
      <c r="U681" s="15"/>
      <c r="V681" s="15"/>
      <c r="W681" s="15"/>
      <c r="X681" s="15"/>
      <c r="Y681" s="15"/>
      <c r="Z681" s="15"/>
    </row>
    <row r="682" spans="1:26" ht="13.5" customHeight="1" x14ac:dyDescent="0.25">
      <c r="A682" s="44"/>
      <c r="B682" s="44"/>
      <c r="C682" s="44"/>
      <c r="D682" s="45"/>
      <c r="E682" s="46"/>
      <c r="F682" s="15"/>
      <c r="G682" s="15"/>
      <c r="H682" s="44"/>
      <c r="J682" s="46"/>
      <c r="K682" s="52"/>
      <c r="L682" s="15"/>
      <c r="M682" s="15"/>
      <c r="N682" s="15"/>
      <c r="O682" s="15"/>
      <c r="P682" s="15"/>
      <c r="Q682" s="15"/>
      <c r="R682" s="15"/>
      <c r="S682" s="15"/>
      <c r="T682" s="15"/>
      <c r="U682" s="15"/>
      <c r="V682" s="15"/>
      <c r="W682" s="15"/>
      <c r="X682" s="15"/>
      <c r="Y682" s="15"/>
      <c r="Z682" s="15"/>
    </row>
    <row r="683" spans="1:26" ht="13.5" customHeight="1" x14ac:dyDescent="0.25">
      <c r="A683" s="44"/>
      <c r="B683" s="44"/>
      <c r="C683" s="44"/>
      <c r="D683" s="45"/>
      <c r="E683" s="46"/>
      <c r="F683" s="15"/>
      <c r="G683" s="15"/>
      <c r="H683" s="44"/>
      <c r="J683" s="46"/>
      <c r="K683" s="52"/>
      <c r="L683" s="15"/>
      <c r="M683" s="15"/>
      <c r="N683" s="15"/>
      <c r="O683" s="15"/>
      <c r="P683" s="15"/>
      <c r="Q683" s="15"/>
      <c r="R683" s="15"/>
      <c r="S683" s="15"/>
      <c r="T683" s="15"/>
      <c r="U683" s="15"/>
      <c r="V683" s="15"/>
      <c r="W683" s="15"/>
      <c r="X683" s="15"/>
      <c r="Y683" s="15"/>
      <c r="Z683" s="15"/>
    </row>
    <row r="684" spans="1:26" ht="13.5" customHeight="1" x14ac:dyDescent="0.25">
      <c r="A684" s="44"/>
      <c r="B684" s="44"/>
      <c r="C684" s="44"/>
      <c r="D684" s="45"/>
      <c r="E684" s="46"/>
      <c r="F684" s="15"/>
      <c r="G684" s="15"/>
      <c r="H684" s="44"/>
      <c r="J684" s="46"/>
      <c r="K684" s="52"/>
      <c r="L684" s="15"/>
      <c r="M684" s="15"/>
      <c r="N684" s="15"/>
      <c r="O684" s="15"/>
      <c r="P684" s="15"/>
      <c r="Q684" s="15"/>
      <c r="R684" s="15"/>
      <c r="S684" s="15"/>
      <c r="T684" s="15"/>
      <c r="U684" s="15"/>
      <c r="V684" s="15"/>
      <c r="W684" s="15"/>
      <c r="X684" s="15"/>
      <c r="Y684" s="15"/>
      <c r="Z684" s="15"/>
    </row>
    <row r="685" spans="1:26" ht="13.5" customHeight="1" x14ac:dyDescent="0.25">
      <c r="A685" s="44"/>
      <c r="B685" s="44"/>
      <c r="C685" s="44"/>
      <c r="D685" s="45"/>
      <c r="E685" s="46"/>
      <c r="F685" s="15"/>
      <c r="G685" s="15"/>
      <c r="H685" s="44"/>
      <c r="J685" s="46"/>
      <c r="K685" s="52"/>
      <c r="L685" s="15"/>
      <c r="M685" s="15"/>
      <c r="N685" s="15"/>
      <c r="O685" s="15"/>
      <c r="P685" s="15"/>
      <c r="Q685" s="15"/>
      <c r="R685" s="15"/>
      <c r="S685" s="15"/>
      <c r="T685" s="15"/>
      <c r="U685" s="15"/>
      <c r="V685" s="15"/>
      <c r="W685" s="15"/>
      <c r="X685" s="15"/>
      <c r="Y685" s="15"/>
      <c r="Z685" s="15"/>
    </row>
    <row r="686" spans="1:26" ht="13.5" customHeight="1" x14ac:dyDescent="0.25">
      <c r="A686" s="44"/>
      <c r="B686" s="44"/>
      <c r="C686" s="44"/>
      <c r="D686" s="45"/>
      <c r="E686" s="46"/>
      <c r="F686" s="15"/>
      <c r="G686" s="15"/>
      <c r="H686" s="44"/>
      <c r="J686" s="46"/>
      <c r="K686" s="52"/>
      <c r="L686" s="15"/>
      <c r="M686" s="15"/>
      <c r="N686" s="15"/>
      <c r="O686" s="15"/>
      <c r="P686" s="15"/>
      <c r="Q686" s="15"/>
      <c r="R686" s="15"/>
      <c r="S686" s="15"/>
      <c r="T686" s="15"/>
      <c r="U686" s="15"/>
      <c r="V686" s="15"/>
      <c r="W686" s="15"/>
      <c r="X686" s="15"/>
      <c r="Y686" s="15"/>
      <c r="Z686" s="15"/>
    </row>
    <row r="687" spans="1:26" ht="13.5" customHeight="1" x14ac:dyDescent="0.25">
      <c r="A687" s="44"/>
      <c r="B687" s="44"/>
      <c r="C687" s="44"/>
      <c r="D687" s="45"/>
      <c r="E687" s="46"/>
      <c r="F687" s="15"/>
      <c r="G687" s="15"/>
      <c r="H687" s="44"/>
      <c r="J687" s="46"/>
      <c r="K687" s="52"/>
      <c r="L687" s="15"/>
      <c r="M687" s="15"/>
      <c r="N687" s="15"/>
      <c r="O687" s="15"/>
      <c r="P687" s="15"/>
      <c r="Q687" s="15"/>
      <c r="R687" s="15"/>
      <c r="S687" s="15"/>
      <c r="T687" s="15"/>
      <c r="U687" s="15"/>
      <c r="V687" s="15"/>
      <c r="W687" s="15"/>
      <c r="X687" s="15"/>
      <c r="Y687" s="15"/>
      <c r="Z687" s="15"/>
    </row>
    <row r="688" spans="1:26" ht="13.5" customHeight="1" x14ac:dyDescent="0.25">
      <c r="A688" s="44"/>
      <c r="B688" s="44"/>
      <c r="C688" s="44"/>
      <c r="D688" s="45"/>
      <c r="E688" s="46"/>
      <c r="F688" s="15"/>
      <c r="G688" s="15"/>
      <c r="H688" s="44"/>
      <c r="J688" s="46"/>
      <c r="K688" s="52"/>
      <c r="L688" s="15"/>
      <c r="M688" s="15"/>
      <c r="N688" s="15"/>
      <c r="O688" s="15"/>
      <c r="P688" s="15"/>
      <c r="Q688" s="15"/>
      <c r="R688" s="15"/>
      <c r="S688" s="15"/>
      <c r="T688" s="15"/>
      <c r="U688" s="15"/>
      <c r="V688" s="15"/>
      <c r="W688" s="15"/>
      <c r="X688" s="15"/>
      <c r="Y688" s="15"/>
      <c r="Z688" s="15"/>
    </row>
    <row r="689" spans="1:26" ht="13.5" customHeight="1" x14ac:dyDescent="0.25">
      <c r="A689" s="44"/>
      <c r="B689" s="44"/>
      <c r="C689" s="44"/>
      <c r="D689" s="45"/>
      <c r="E689" s="46"/>
      <c r="F689" s="15"/>
      <c r="G689" s="15"/>
      <c r="H689" s="44"/>
      <c r="J689" s="46"/>
      <c r="K689" s="52"/>
      <c r="L689" s="15"/>
      <c r="M689" s="15"/>
      <c r="N689" s="15"/>
      <c r="O689" s="15"/>
      <c r="P689" s="15"/>
      <c r="Q689" s="15"/>
      <c r="R689" s="15"/>
      <c r="S689" s="15"/>
      <c r="T689" s="15"/>
      <c r="U689" s="15"/>
      <c r="V689" s="15"/>
      <c r="W689" s="15"/>
      <c r="X689" s="15"/>
      <c r="Y689" s="15"/>
      <c r="Z689" s="15"/>
    </row>
    <row r="690" spans="1:26" ht="13.5" customHeight="1" x14ac:dyDescent="0.25">
      <c r="A690" s="44"/>
      <c r="B690" s="44"/>
      <c r="C690" s="44"/>
      <c r="D690" s="45"/>
      <c r="E690" s="46"/>
      <c r="F690" s="15"/>
      <c r="G690" s="15"/>
      <c r="H690" s="44"/>
      <c r="J690" s="46"/>
      <c r="K690" s="52"/>
      <c r="L690" s="15"/>
      <c r="M690" s="15"/>
      <c r="N690" s="15"/>
      <c r="O690" s="15"/>
      <c r="P690" s="15"/>
      <c r="Q690" s="15"/>
      <c r="R690" s="15"/>
      <c r="S690" s="15"/>
      <c r="T690" s="15"/>
      <c r="U690" s="15"/>
      <c r="V690" s="15"/>
      <c r="W690" s="15"/>
      <c r="X690" s="15"/>
      <c r="Y690" s="15"/>
      <c r="Z690" s="15"/>
    </row>
    <row r="691" spans="1:26" ht="13.5" customHeight="1" x14ac:dyDescent="0.25">
      <c r="A691" s="44"/>
      <c r="B691" s="44"/>
      <c r="C691" s="44"/>
      <c r="D691" s="45"/>
      <c r="E691" s="46"/>
      <c r="F691" s="15"/>
      <c r="G691" s="15"/>
      <c r="H691" s="44"/>
      <c r="J691" s="46"/>
      <c r="K691" s="52"/>
      <c r="L691" s="15"/>
      <c r="M691" s="15"/>
      <c r="N691" s="15"/>
      <c r="O691" s="15"/>
      <c r="P691" s="15"/>
      <c r="Q691" s="15"/>
      <c r="R691" s="15"/>
      <c r="S691" s="15"/>
      <c r="T691" s="15"/>
      <c r="U691" s="15"/>
      <c r="V691" s="15"/>
      <c r="W691" s="15"/>
      <c r="X691" s="15"/>
      <c r="Y691" s="15"/>
      <c r="Z691" s="15"/>
    </row>
    <row r="692" spans="1:26" ht="13.5" customHeight="1" x14ac:dyDescent="0.25">
      <c r="A692" s="44"/>
      <c r="B692" s="44"/>
      <c r="C692" s="44"/>
      <c r="D692" s="45"/>
      <c r="E692" s="46"/>
      <c r="F692" s="15"/>
      <c r="G692" s="15"/>
      <c r="H692" s="44"/>
      <c r="J692" s="46"/>
      <c r="K692" s="52"/>
      <c r="L692" s="15"/>
      <c r="M692" s="15"/>
      <c r="N692" s="15"/>
      <c r="O692" s="15"/>
      <c r="P692" s="15"/>
      <c r="Q692" s="15"/>
      <c r="R692" s="15"/>
      <c r="S692" s="15"/>
      <c r="T692" s="15"/>
      <c r="U692" s="15"/>
      <c r="V692" s="15"/>
      <c r="W692" s="15"/>
      <c r="X692" s="15"/>
      <c r="Y692" s="15"/>
      <c r="Z692" s="15"/>
    </row>
    <row r="693" spans="1:26" ht="13.5" customHeight="1" x14ac:dyDescent="0.25">
      <c r="A693" s="44"/>
      <c r="B693" s="44"/>
      <c r="C693" s="44"/>
      <c r="D693" s="45"/>
      <c r="E693" s="46"/>
      <c r="F693" s="15"/>
      <c r="G693" s="15"/>
      <c r="H693" s="44"/>
      <c r="J693" s="46"/>
      <c r="K693" s="52"/>
      <c r="L693" s="15"/>
      <c r="M693" s="15"/>
      <c r="N693" s="15"/>
      <c r="O693" s="15"/>
      <c r="P693" s="15"/>
      <c r="Q693" s="15"/>
      <c r="R693" s="15"/>
      <c r="S693" s="15"/>
      <c r="T693" s="15"/>
      <c r="U693" s="15"/>
      <c r="V693" s="15"/>
      <c r="W693" s="15"/>
      <c r="X693" s="15"/>
      <c r="Y693" s="15"/>
      <c r="Z693" s="15"/>
    </row>
    <row r="694" spans="1:26" ht="13.5" customHeight="1" x14ac:dyDescent="0.25">
      <c r="A694" s="44"/>
      <c r="B694" s="44"/>
      <c r="C694" s="44"/>
      <c r="D694" s="45"/>
      <c r="E694" s="46"/>
      <c r="F694" s="15"/>
      <c r="G694" s="15"/>
      <c r="H694" s="44"/>
      <c r="J694" s="46"/>
      <c r="K694" s="52"/>
      <c r="L694" s="15"/>
      <c r="M694" s="15"/>
      <c r="N694" s="15"/>
      <c r="O694" s="15"/>
      <c r="P694" s="15"/>
      <c r="Q694" s="15"/>
      <c r="R694" s="15"/>
      <c r="S694" s="15"/>
      <c r="T694" s="15"/>
      <c r="U694" s="15"/>
      <c r="V694" s="15"/>
      <c r="W694" s="15"/>
      <c r="X694" s="15"/>
      <c r="Y694" s="15"/>
      <c r="Z694" s="15"/>
    </row>
    <row r="695" spans="1:26" ht="13.5" customHeight="1" x14ac:dyDescent="0.25">
      <c r="A695" s="44"/>
      <c r="B695" s="44"/>
      <c r="C695" s="44"/>
      <c r="D695" s="45"/>
      <c r="E695" s="46"/>
      <c r="F695" s="15"/>
      <c r="G695" s="15"/>
      <c r="H695" s="44"/>
      <c r="J695" s="46"/>
      <c r="K695" s="52"/>
      <c r="L695" s="15"/>
      <c r="M695" s="15"/>
      <c r="N695" s="15"/>
      <c r="O695" s="15"/>
      <c r="P695" s="15"/>
      <c r="Q695" s="15"/>
      <c r="R695" s="15"/>
      <c r="S695" s="15"/>
      <c r="T695" s="15"/>
      <c r="U695" s="15"/>
      <c r="V695" s="15"/>
      <c r="W695" s="15"/>
      <c r="X695" s="15"/>
      <c r="Y695" s="15"/>
      <c r="Z695" s="15"/>
    </row>
    <row r="696" spans="1:26" ht="13.5" customHeight="1" x14ac:dyDescent="0.25">
      <c r="A696" s="44"/>
      <c r="B696" s="44"/>
      <c r="C696" s="44"/>
      <c r="D696" s="45"/>
      <c r="E696" s="46"/>
      <c r="F696" s="15"/>
      <c r="G696" s="15"/>
      <c r="H696" s="44"/>
      <c r="J696" s="46"/>
      <c r="K696" s="52"/>
      <c r="L696" s="15"/>
      <c r="M696" s="15"/>
      <c r="N696" s="15"/>
      <c r="O696" s="15"/>
      <c r="P696" s="15"/>
      <c r="Q696" s="15"/>
      <c r="R696" s="15"/>
      <c r="S696" s="15"/>
      <c r="T696" s="15"/>
      <c r="U696" s="15"/>
      <c r="V696" s="15"/>
      <c r="W696" s="15"/>
      <c r="X696" s="15"/>
      <c r="Y696" s="15"/>
      <c r="Z696" s="15"/>
    </row>
    <row r="697" spans="1:26" ht="13.5" customHeight="1" x14ac:dyDescent="0.25">
      <c r="A697" s="44"/>
      <c r="B697" s="44"/>
      <c r="C697" s="44"/>
      <c r="D697" s="45"/>
      <c r="E697" s="46"/>
      <c r="F697" s="15"/>
      <c r="G697" s="15"/>
      <c r="H697" s="44"/>
      <c r="J697" s="46"/>
      <c r="K697" s="52"/>
      <c r="L697" s="15"/>
      <c r="M697" s="15"/>
      <c r="N697" s="15"/>
      <c r="O697" s="15"/>
      <c r="P697" s="15"/>
      <c r="Q697" s="15"/>
      <c r="R697" s="15"/>
      <c r="S697" s="15"/>
      <c r="T697" s="15"/>
      <c r="U697" s="15"/>
      <c r="V697" s="15"/>
      <c r="W697" s="15"/>
      <c r="X697" s="15"/>
      <c r="Y697" s="15"/>
      <c r="Z697" s="15"/>
    </row>
    <row r="698" spans="1:26" ht="13.5" customHeight="1" x14ac:dyDescent="0.25">
      <c r="A698" s="44"/>
      <c r="B698" s="44"/>
      <c r="C698" s="44"/>
      <c r="D698" s="45"/>
      <c r="E698" s="46"/>
      <c r="F698" s="15"/>
      <c r="G698" s="15"/>
      <c r="H698" s="44"/>
      <c r="J698" s="46"/>
      <c r="K698" s="52"/>
      <c r="L698" s="15"/>
      <c r="M698" s="15"/>
      <c r="N698" s="15"/>
      <c r="O698" s="15"/>
      <c r="P698" s="15"/>
      <c r="Q698" s="15"/>
      <c r="R698" s="15"/>
      <c r="S698" s="15"/>
      <c r="T698" s="15"/>
      <c r="U698" s="15"/>
      <c r="V698" s="15"/>
      <c r="W698" s="15"/>
      <c r="X698" s="15"/>
      <c r="Y698" s="15"/>
      <c r="Z698" s="15"/>
    </row>
    <row r="699" spans="1:26" ht="13.5" customHeight="1" x14ac:dyDescent="0.25">
      <c r="A699" s="44"/>
      <c r="B699" s="44"/>
      <c r="C699" s="44"/>
      <c r="D699" s="45"/>
      <c r="E699" s="46"/>
      <c r="F699" s="15"/>
      <c r="G699" s="15"/>
      <c r="H699" s="44"/>
      <c r="J699" s="46"/>
      <c r="K699" s="52"/>
      <c r="L699" s="15"/>
      <c r="M699" s="15"/>
      <c r="N699" s="15"/>
      <c r="O699" s="15"/>
      <c r="P699" s="15"/>
      <c r="Q699" s="15"/>
      <c r="R699" s="15"/>
      <c r="S699" s="15"/>
      <c r="T699" s="15"/>
      <c r="U699" s="15"/>
      <c r="V699" s="15"/>
      <c r="W699" s="15"/>
      <c r="X699" s="15"/>
      <c r="Y699" s="15"/>
      <c r="Z699" s="15"/>
    </row>
    <row r="700" spans="1:26" ht="13.5" customHeight="1" x14ac:dyDescent="0.25">
      <c r="A700" s="44"/>
      <c r="B700" s="44"/>
      <c r="C700" s="44"/>
      <c r="D700" s="45"/>
      <c r="E700" s="46"/>
      <c r="F700" s="15"/>
      <c r="G700" s="15"/>
      <c r="H700" s="44"/>
      <c r="J700" s="46"/>
      <c r="K700" s="52"/>
      <c r="L700" s="15"/>
      <c r="M700" s="15"/>
      <c r="N700" s="15"/>
      <c r="O700" s="15"/>
      <c r="P700" s="15"/>
      <c r="Q700" s="15"/>
      <c r="R700" s="15"/>
      <c r="S700" s="15"/>
      <c r="T700" s="15"/>
      <c r="U700" s="15"/>
      <c r="V700" s="15"/>
      <c r="W700" s="15"/>
      <c r="X700" s="15"/>
      <c r="Y700" s="15"/>
      <c r="Z700" s="15"/>
    </row>
    <row r="701" spans="1:26" ht="13.5" customHeight="1" x14ac:dyDescent="0.25">
      <c r="A701" s="44"/>
      <c r="B701" s="44"/>
      <c r="C701" s="44"/>
      <c r="D701" s="45"/>
      <c r="E701" s="46"/>
      <c r="F701" s="15"/>
      <c r="G701" s="15"/>
      <c r="H701" s="44"/>
      <c r="J701" s="46"/>
      <c r="K701" s="52"/>
      <c r="L701" s="15"/>
      <c r="M701" s="15"/>
      <c r="N701" s="15"/>
      <c r="O701" s="15"/>
      <c r="P701" s="15"/>
      <c r="Q701" s="15"/>
      <c r="R701" s="15"/>
      <c r="S701" s="15"/>
      <c r="T701" s="15"/>
      <c r="U701" s="15"/>
      <c r="V701" s="15"/>
      <c r="W701" s="15"/>
      <c r="X701" s="15"/>
      <c r="Y701" s="15"/>
      <c r="Z701" s="15"/>
    </row>
    <row r="702" spans="1:26" ht="13.5" customHeight="1" x14ac:dyDescent="0.25">
      <c r="A702" s="44"/>
      <c r="B702" s="44"/>
      <c r="C702" s="44"/>
      <c r="D702" s="45"/>
      <c r="E702" s="46"/>
      <c r="F702" s="15"/>
      <c r="G702" s="15"/>
      <c r="H702" s="44"/>
      <c r="J702" s="46"/>
      <c r="K702" s="52"/>
      <c r="L702" s="15"/>
      <c r="M702" s="15"/>
      <c r="N702" s="15"/>
      <c r="O702" s="15"/>
      <c r="P702" s="15"/>
      <c r="Q702" s="15"/>
      <c r="R702" s="15"/>
      <c r="S702" s="15"/>
      <c r="T702" s="15"/>
      <c r="U702" s="15"/>
      <c r="V702" s="15"/>
      <c r="W702" s="15"/>
      <c r="X702" s="15"/>
      <c r="Y702" s="15"/>
      <c r="Z702" s="15"/>
    </row>
    <row r="703" spans="1:26" ht="13.5" customHeight="1" x14ac:dyDescent="0.25">
      <c r="A703" s="44"/>
      <c r="B703" s="44"/>
      <c r="C703" s="44"/>
      <c r="D703" s="45"/>
      <c r="E703" s="46"/>
      <c r="F703" s="15"/>
      <c r="G703" s="15"/>
      <c r="H703" s="44"/>
      <c r="J703" s="46"/>
      <c r="K703" s="52"/>
      <c r="L703" s="15"/>
      <c r="M703" s="15"/>
      <c r="N703" s="15"/>
      <c r="O703" s="15"/>
      <c r="P703" s="15"/>
      <c r="Q703" s="15"/>
      <c r="R703" s="15"/>
      <c r="S703" s="15"/>
      <c r="T703" s="15"/>
      <c r="U703" s="15"/>
      <c r="V703" s="15"/>
      <c r="W703" s="15"/>
      <c r="X703" s="15"/>
      <c r="Y703" s="15"/>
      <c r="Z703" s="15"/>
    </row>
    <row r="704" spans="1:26" ht="13.5" customHeight="1" x14ac:dyDescent="0.25">
      <c r="A704" s="44"/>
      <c r="B704" s="44"/>
      <c r="C704" s="44"/>
      <c r="D704" s="45"/>
      <c r="E704" s="46"/>
      <c r="F704" s="15"/>
      <c r="G704" s="15"/>
      <c r="H704" s="44"/>
      <c r="J704" s="46"/>
      <c r="K704" s="52"/>
      <c r="L704" s="15"/>
      <c r="M704" s="15"/>
      <c r="N704" s="15"/>
      <c r="O704" s="15"/>
      <c r="P704" s="15"/>
      <c r="Q704" s="15"/>
      <c r="R704" s="15"/>
      <c r="S704" s="15"/>
      <c r="T704" s="15"/>
      <c r="U704" s="15"/>
      <c r="V704" s="15"/>
      <c r="W704" s="15"/>
      <c r="X704" s="15"/>
      <c r="Y704" s="15"/>
      <c r="Z704" s="15"/>
    </row>
    <row r="705" spans="1:26" ht="13.5" customHeight="1" x14ac:dyDescent="0.25">
      <c r="A705" s="44"/>
      <c r="B705" s="44"/>
      <c r="C705" s="44"/>
      <c r="D705" s="45"/>
      <c r="E705" s="46"/>
      <c r="F705" s="15"/>
      <c r="G705" s="15"/>
      <c r="H705" s="44"/>
      <c r="J705" s="46"/>
      <c r="K705" s="52"/>
      <c r="L705" s="15"/>
      <c r="M705" s="15"/>
      <c r="N705" s="15"/>
      <c r="O705" s="15"/>
      <c r="P705" s="15"/>
      <c r="Q705" s="15"/>
      <c r="R705" s="15"/>
      <c r="S705" s="15"/>
      <c r="T705" s="15"/>
      <c r="U705" s="15"/>
      <c r="V705" s="15"/>
      <c r="W705" s="15"/>
      <c r="X705" s="15"/>
      <c r="Y705" s="15"/>
      <c r="Z705" s="15"/>
    </row>
    <row r="706" spans="1:26" ht="13.5" customHeight="1" x14ac:dyDescent="0.25">
      <c r="A706" s="44"/>
      <c r="B706" s="44"/>
      <c r="C706" s="44"/>
      <c r="D706" s="45"/>
      <c r="E706" s="46"/>
      <c r="F706" s="15"/>
      <c r="G706" s="15"/>
      <c r="H706" s="44"/>
      <c r="J706" s="46"/>
      <c r="K706" s="52"/>
      <c r="L706" s="15"/>
      <c r="M706" s="15"/>
      <c r="N706" s="15"/>
      <c r="O706" s="15"/>
      <c r="P706" s="15"/>
      <c r="Q706" s="15"/>
      <c r="R706" s="15"/>
      <c r="S706" s="15"/>
      <c r="T706" s="15"/>
      <c r="U706" s="15"/>
      <c r="V706" s="15"/>
      <c r="W706" s="15"/>
      <c r="X706" s="15"/>
      <c r="Y706" s="15"/>
      <c r="Z706" s="15"/>
    </row>
    <row r="707" spans="1:26" ht="13.5" customHeight="1" x14ac:dyDescent="0.25">
      <c r="A707" s="44"/>
      <c r="B707" s="44"/>
      <c r="C707" s="44"/>
      <c r="D707" s="45"/>
      <c r="E707" s="46"/>
      <c r="F707" s="15"/>
      <c r="G707" s="15"/>
      <c r="H707" s="44"/>
      <c r="J707" s="46"/>
      <c r="K707" s="52"/>
      <c r="L707" s="15"/>
      <c r="M707" s="15"/>
      <c r="N707" s="15"/>
      <c r="O707" s="15"/>
      <c r="P707" s="15"/>
      <c r="Q707" s="15"/>
      <c r="R707" s="15"/>
      <c r="S707" s="15"/>
      <c r="T707" s="15"/>
      <c r="U707" s="15"/>
      <c r="V707" s="15"/>
      <c r="W707" s="15"/>
      <c r="X707" s="15"/>
      <c r="Y707" s="15"/>
      <c r="Z707" s="15"/>
    </row>
    <row r="708" spans="1:26" ht="13.5" customHeight="1" x14ac:dyDescent="0.25">
      <c r="A708" s="44"/>
      <c r="B708" s="44"/>
      <c r="C708" s="44"/>
      <c r="D708" s="45"/>
      <c r="E708" s="46"/>
      <c r="F708" s="15"/>
      <c r="G708" s="15"/>
      <c r="H708" s="44"/>
      <c r="J708" s="46"/>
      <c r="K708" s="52"/>
      <c r="L708" s="15"/>
      <c r="M708" s="15"/>
      <c r="N708" s="15"/>
      <c r="O708" s="15"/>
      <c r="P708" s="15"/>
      <c r="Q708" s="15"/>
      <c r="R708" s="15"/>
      <c r="S708" s="15"/>
      <c r="T708" s="15"/>
      <c r="U708" s="15"/>
      <c r="V708" s="15"/>
      <c r="W708" s="15"/>
      <c r="X708" s="15"/>
      <c r="Y708" s="15"/>
      <c r="Z708" s="15"/>
    </row>
    <row r="709" spans="1:26" ht="13.5" customHeight="1" x14ac:dyDescent="0.25">
      <c r="A709" s="44"/>
      <c r="B709" s="44"/>
      <c r="C709" s="44"/>
      <c r="D709" s="45"/>
      <c r="E709" s="46"/>
      <c r="F709" s="15"/>
      <c r="G709" s="15"/>
      <c r="H709" s="44"/>
      <c r="J709" s="46"/>
      <c r="K709" s="52"/>
      <c r="L709" s="15"/>
      <c r="M709" s="15"/>
      <c r="N709" s="15"/>
      <c r="O709" s="15"/>
      <c r="P709" s="15"/>
      <c r="Q709" s="15"/>
      <c r="R709" s="15"/>
      <c r="S709" s="15"/>
      <c r="T709" s="15"/>
      <c r="U709" s="15"/>
      <c r="V709" s="15"/>
      <c r="W709" s="15"/>
      <c r="X709" s="15"/>
      <c r="Y709" s="15"/>
      <c r="Z709" s="15"/>
    </row>
    <row r="710" spans="1:26" ht="13.5" customHeight="1" x14ac:dyDescent="0.25">
      <c r="A710" s="44"/>
      <c r="B710" s="44"/>
      <c r="C710" s="44"/>
      <c r="D710" s="45"/>
      <c r="E710" s="46"/>
      <c r="F710" s="15"/>
      <c r="G710" s="15"/>
      <c r="H710" s="44"/>
      <c r="J710" s="46"/>
      <c r="K710" s="52"/>
      <c r="L710" s="15"/>
      <c r="M710" s="15"/>
      <c r="N710" s="15"/>
      <c r="O710" s="15"/>
      <c r="P710" s="15"/>
      <c r="Q710" s="15"/>
      <c r="R710" s="15"/>
      <c r="S710" s="15"/>
      <c r="T710" s="15"/>
      <c r="U710" s="15"/>
      <c r="V710" s="15"/>
      <c r="W710" s="15"/>
      <c r="X710" s="15"/>
      <c r="Y710" s="15"/>
      <c r="Z710" s="15"/>
    </row>
    <row r="711" spans="1:26" ht="13.5" customHeight="1" x14ac:dyDescent="0.25">
      <c r="A711" s="44"/>
      <c r="B711" s="44"/>
      <c r="C711" s="44"/>
      <c r="D711" s="45"/>
      <c r="E711" s="46"/>
      <c r="F711" s="15"/>
      <c r="G711" s="15"/>
      <c r="H711" s="44"/>
      <c r="J711" s="46"/>
      <c r="K711" s="52"/>
      <c r="L711" s="15"/>
      <c r="M711" s="15"/>
      <c r="N711" s="15"/>
      <c r="O711" s="15"/>
      <c r="P711" s="15"/>
      <c r="Q711" s="15"/>
      <c r="R711" s="15"/>
      <c r="S711" s="15"/>
      <c r="T711" s="15"/>
      <c r="U711" s="15"/>
      <c r="V711" s="15"/>
      <c r="W711" s="15"/>
      <c r="X711" s="15"/>
      <c r="Y711" s="15"/>
      <c r="Z711" s="15"/>
    </row>
    <row r="712" spans="1:26" ht="13.5" customHeight="1" x14ac:dyDescent="0.25">
      <c r="A712" s="44"/>
      <c r="B712" s="44"/>
      <c r="C712" s="44"/>
      <c r="D712" s="45"/>
      <c r="E712" s="46"/>
      <c r="F712" s="15"/>
      <c r="G712" s="15"/>
      <c r="H712" s="44"/>
      <c r="J712" s="46"/>
      <c r="K712" s="52"/>
      <c r="L712" s="15"/>
      <c r="M712" s="15"/>
      <c r="N712" s="15"/>
      <c r="O712" s="15"/>
      <c r="P712" s="15"/>
      <c r="Q712" s="15"/>
      <c r="R712" s="15"/>
      <c r="S712" s="15"/>
      <c r="T712" s="15"/>
      <c r="U712" s="15"/>
      <c r="V712" s="15"/>
      <c r="W712" s="15"/>
      <c r="X712" s="15"/>
      <c r="Y712" s="15"/>
      <c r="Z712" s="15"/>
    </row>
    <row r="713" spans="1:26" ht="13.5" customHeight="1" x14ac:dyDescent="0.25">
      <c r="A713" s="44"/>
      <c r="B713" s="44"/>
      <c r="C713" s="44"/>
      <c r="D713" s="45"/>
      <c r="E713" s="46"/>
      <c r="F713" s="15"/>
      <c r="G713" s="15"/>
      <c r="H713" s="44"/>
      <c r="J713" s="46"/>
      <c r="K713" s="52"/>
      <c r="L713" s="15"/>
      <c r="M713" s="15"/>
      <c r="N713" s="15"/>
      <c r="O713" s="15"/>
      <c r="P713" s="15"/>
      <c r="Q713" s="15"/>
      <c r="R713" s="15"/>
      <c r="S713" s="15"/>
      <c r="T713" s="15"/>
      <c r="U713" s="15"/>
      <c r="V713" s="15"/>
      <c r="W713" s="15"/>
      <c r="X713" s="15"/>
      <c r="Y713" s="15"/>
      <c r="Z713" s="15"/>
    </row>
    <row r="714" spans="1:26" ht="13.5" customHeight="1" x14ac:dyDescent="0.25">
      <c r="A714" s="44"/>
      <c r="B714" s="44"/>
      <c r="C714" s="44"/>
      <c r="D714" s="45"/>
      <c r="E714" s="46"/>
      <c r="F714" s="15"/>
      <c r="G714" s="15"/>
      <c r="H714" s="44"/>
      <c r="J714" s="46"/>
      <c r="K714" s="52"/>
      <c r="L714" s="15"/>
      <c r="M714" s="15"/>
      <c r="N714" s="15"/>
      <c r="O714" s="15"/>
      <c r="P714" s="15"/>
      <c r="Q714" s="15"/>
      <c r="R714" s="15"/>
      <c r="S714" s="15"/>
      <c r="T714" s="15"/>
      <c r="U714" s="15"/>
      <c r="V714" s="15"/>
      <c r="W714" s="15"/>
      <c r="X714" s="15"/>
      <c r="Y714" s="15"/>
      <c r="Z714" s="15"/>
    </row>
    <row r="715" spans="1:26" ht="13.5" customHeight="1" x14ac:dyDescent="0.25">
      <c r="A715" s="44"/>
      <c r="B715" s="44"/>
      <c r="C715" s="44"/>
      <c r="D715" s="45"/>
      <c r="E715" s="46"/>
      <c r="F715" s="15"/>
      <c r="G715" s="15"/>
      <c r="H715" s="44"/>
      <c r="J715" s="46"/>
      <c r="K715" s="52"/>
      <c r="L715" s="15"/>
      <c r="M715" s="15"/>
      <c r="N715" s="15"/>
      <c r="O715" s="15"/>
      <c r="P715" s="15"/>
      <c r="Q715" s="15"/>
      <c r="R715" s="15"/>
      <c r="S715" s="15"/>
      <c r="T715" s="15"/>
      <c r="U715" s="15"/>
      <c r="V715" s="15"/>
      <c r="W715" s="15"/>
      <c r="X715" s="15"/>
      <c r="Y715" s="15"/>
      <c r="Z715" s="15"/>
    </row>
    <row r="716" spans="1:26" ht="13.5" customHeight="1" x14ac:dyDescent="0.25">
      <c r="A716" s="44"/>
      <c r="B716" s="44"/>
      <c r="C716" s="44"/>
      <c r="D716" s="45"/>
      <c r="E716" s="46"/>
      <c r="F716" s="15"/>
      <c r="G716" s="15"/>
      <c r="H716" s="44"/>
      <c r="J716" s="46"/>
      <c r="K716" s="52"/>
      <c r="L716" s="15"/>
      <c r="M716" s="15"/>
      <c r="N716" s="15"/>
      <c r="O716" s="15"/>
      <c r="P716" s="15"/>
      <c r="Q716" s="15"/>
      <c r="R716" s="15"/>
      <c r="S716" s="15"/>
      <c r="T716" s="15"/>
      <c r="U716" s="15"/>
      <c r="V716" s="15"/>
      <c r="W716" s="15"/>
      <c r="X716" s="15"/>
      <c r="Y716" s="15"/>
      <c r="Z716" s="15"/>
    </row>
    <row r="717" spans="1:26" ht="13.5" customHeight="1" x14ac:dyDescent="0.25">
      <c r="A717" s="44"/>
      <c r="B717" s="44"/>
      <c r="C717" s="44"/>
      <c r="D717" s="45"/>
      <c r="E717" s="46"/>
      <c r="F717" s="15"/>
      <c r="G717" s="15"/>
      <c r="H717" s="44"/>
      <c r="J717" s="46"/>
      <c r="K717" s="52"/>
      <c r="L717" s="15"/>
      <c r="M717" s="15"/>
      <c r="N717" s="15"/>
      <c r="O717" s="15"/>
      <c r="P717" s="15"/>
      <c r="Q717" s="15"/>
      <c r="R717" s="15"/>
      <c r="S717" s="15"/>
      <c r="T717" s="15"/>
      <c r="U717" s="15"/>
      <c r="V717" s="15"/>
      <c r="W717" s="15"/>
      <c r="X717" s="15"/>
      <c r="Y717" s="15"/>
      <c r="Z717" s="15"/>
    </row>
    <row r="718" spans="1:26" ht="13.5" customHeight="1" x14ac:dyDescent="0.25">
      <c r="A718" s="44"/>
      <c r="B718" s="44"/>
      <c r="C718" s="44"/>
      <c r="D718" s="45"/>
      <c r="E718" s="46"/>
      <c r="F718" s="15"/>
      <c r="G718" s="15"/>
      <c r="H718" s="44"/>
      <c r="J718" s="46"/>
      <c r="K718" s="52"/>
      <c r="L718" s="15"/>
      <c r="M718" s="15"/>
      <c r="N718" s="15"/>
      <c r="O718" s="15"/>
      <c r="P718" s="15"/>
      <c r="Q718" s="15"/>
      <c r="R718" s="15"/>
      <c r="S718" s="15"/>
      <c r="T718" s="15"/>
      <c r="U718" s="15"/>
      <c r="V718" s="15"/>
      <c r="W718" s="15"/>
      <c r="X718" s="15"/>
      <c r="Y718" s="15"/>
      <c r="Z718" s="15"/>
    </row>
    <row r="719" spans="1:26" ht="13.5" customHeight="1" x14ac:dyDescent="0.25">
      <c r="A719" s="44"/>
      <c r="B719" s="44"/>
      <c r="C719" s="44"/>
      <c r="D719" s="45"/>
      <c r="E719" s="46"/>
      <c r="F719" s="15"/>
      <c r="G719" s="15"/>
      <c r="H719" s="44"/>
      <c r="J719" s="46"/>
      <c r="K719" s="52"/>
      <c r="L719" s="15"/>
      <c r="M719" s="15"/>
      <c r="N719" s="15"/>
      <c r="O719" s="15"/>
      <c r="P719" s="15"/>
      <c r="Q719" s="15"/>
      <c r="R719" s="15"/>
      <c r="S719" s="15"/>
      <c r="T719" s="15"/>
      <c r="U719" s="15"/>
      <c r="V719" s="15"/>
      <c r="W719" s="15"/>
      <c r="X719" s="15"/>
      <c r="Y719" s="15"/>
      <c r="Z719" s="15"/>
    </row>
    <row r="720" spans="1:26" ht="13.5" customHeight="1" x14ac:dyDescent="0.25">
      <c r="A720" s="44"/>
      <c r="B720" s="44"/>
      <c r="C720" s="44"/>
      <c r="D720" s="45"/>
      <c r="E720" s="46"/>
      <c r="F720" s="15"/>
      <c r="G720" s="15"/>
      <c r="H720" s="44"/>
      <c r="J720" s="46"/>
      <c r="K720" s="52"/>
      <c r="L720" s="15"/>
      <c r="M720" s="15"/>
      <c r="N720" s="15"/>
      <c r="O720" s="15"/>
      <c r="P720" s="15"/>
      <c r="Q720" s="15"/>
      <c r="R720" s="15"/>
      <c r="S720" s="15"/>
      <c r="T720" s="15"/>
      <c r="U720" s="15"/>
      <c r="V720" s="15"/>
      <c r="W720" s="15"/>
      <c r="X720" s="15"/>
      <c r="Y720" s="15"/>
      <c r="Z720" s="15"/>
    </row>
    <row r="721" spans="1:26" ht="13.5" customHeight="1" x14ac:dyDescent="0.25">
      <c r="A721" s="44"/>
      <c r="B721" s="44"/>
      <c r="C721" s="44"/>
      <c r="D721" s="45"/>
      <c r="E721" s="46"/>
      <c r="F721" s="15"/>
      <c r="G721" s="15"/>
      <c r="H721" s="44"/>
      <c r="J721" s="46"/>
      <c r="K721" s="52"/>
      <c r="L721" s="15"/>
      <c r="M721" s="15"/>
      <c r="N721" s="15"/>
      <c r="O721" s="15"/>
      <c r="P721" s="15"/>
      <c r="Q721" s="15"/>
      <c r="R721" s="15"/>
      <c r="S721" s="15"/>
      <c r="T721" s="15"/>
      <c r="U721" s="15"/>
      <c r="V721" s="15"/>
      <c r="W721" s="15"/>
      <c r="X721" s="15"/>
      <c r="Y721" s="15"/>
      <c r="Z721" s="15"/>
    </row>
    <row r="722" spans="1:26" ht="13.5" customHeight="1" x14ac:dyDescent="0.25">
      <c r="A722" s="44"/>
      <c r="B722" s="44"/>
      <c r="C722" s="44"/>
      <c r="D722" s="45"/>
      <c r="E722" s="46"/>
      <c r="F722" s="15"/>
      <c r="G722" s="15"/>
      <c r="H722" s="44"/>
      <c r="J722" s="46"/>
      <c r="K722" s="52"/>
      <c r="L722" s="15"/>
      <c r="M722" s="15"/>
      <c r="N722" s="15"/>
      <c r="O722" s="15"/>
      <c r="P722" s="15"/>
      <c r="Q722" s="15"/>
      <c r="R722" s="15"/>
      <c r="S722" s="15"/>
      <c r="T722" s="15"/>
      <c r="U722" s="15"/>
      <c r="V722" s="15"/>
      <c r="W722" s="15"/>
      <c r="X722" s="15"/>
      <c r="Y722" s="15"/>
      <c r="Z722" s="15"/>
    </row>
    <row r="723" spans="1:26" ht="13.5" customHeight="1" x14ac:dyDescent="0.25">
      <c r="A723" s="44"/>
      <c r="B723" s="44"/>
      <c r="C723" s="44"/>
      <c r="D723" s="45"/>
      <c r="E723" s="46"/>
      <c r="F723" s="15"/>
      <c r="G723" s="15"/>
      <c r="H723" s="44"/>
      <c r="J723" s="46"/>
      <c r="K723" s="52"/>
      <c r="L723" s="15"/>
      <c r="M723" s="15"/>
      <c r="N723" s="15"/>
      <c r="O723" s="15"/>
      <c r="P723" s="15"/>
      <c r="Q723" s="15"/>
      <c r="R723" s="15"/>
      <c r="S723" s="15"/>
      <c r="T723" s="15"/>
      <c r="U723" s="15"/>
      <c r="V723" s="15"/>
      <c r="W723" s="15"/>
      <c r="X723" s="15"/>
      <c r="Y723" s="15"/>
      <c r="Z723" s="15"/>
    </row>
    <row r="724" spans="1:26" ht="13.5" customHeight="1" x14ac:dyDescent="0.25">
      <c r="A724" s="44"/>
      <c r="B724" s="44"/>
      <c r="C724" s="44"/>
      <c r="D724" s="45"/>
      <c r="E724" s="46"/>
      <c r="F724" s="15"/>
      <c r="G724" s="15"/>
      <c r="H724" s="44"/>
      <c r="J724" s="46"/>
      <c r="K724" s="52"/>
      <c r="L724" s="15"/>
      <c r="M724" s="15"/>
      <c r="N724" s="15"/>
      <c r="O724" s="15"/>
      <c r="P724" s="15"/>
      <c r="Q724" s="15"/>
      <c r="R724" s="15"/>
      <c r="S724" s="15"/>
      <c r="T724" s="15"/>
      <c r="U724" s="15"/>
      <c r="V724" s="15"/>
      <c r="W724" s="15"/>
      <c r="X724" s="15"/>
      <c r="Y724" s="15"/>
      <c r="Z724" s="15"/>
    </row>
    <row r="725" spans="1:26" ht="13.5" customHeight="1" x14ac:dyDescent="0.25">
      <c r="A725" s="44"/>
      <c r="B725" s="44"/>
      <c r="C725" s="44"/>
      <c r="D725" s="45"/>
      <c r="E725" s="46"/>
      <c r="F725" s="15"/>
      <c r="G725" s="15"/>
      <c r="H725" s="44"/>
      <c r="J725" s="46"/>
      <c r="K725" s="52"/>
      <c r="L725" s="15"/>
      <c r="M725" s="15"/>
      <c r="N725" s="15"/>
      <c r="O725" s="15"/>
      <c r="P725" s="15"/>
      <c r="Q725" s="15"/>
      <c r="R725" s="15"/>
      <c r="S725" s="15"/>
      <c r="T725" s="15"/>
      <c r="U725" s="15"/>
      <c r="V725" s="15"/>
      <c r="W725" s="15"/>
      <c r="X725" s="15"/>
      <c r="Y725" s="15"/>
      <c r="Z725" s="15"/>
    </row>
    <row r="726" spans="1:26" ht="13.5" customHeight="1" x14ac:dyDescent="0.25">
      <c r="A726" s="44"/>
      <c r="B726" s="44"/>
      <c r="C726" s="44"/>
      <c r="D726" s="45"/>
      <c r="E726" s="46"/>
      <c r="F726" s="15"/>
      <c r="G726" s="15"/>
      <c r="H726" s="44"/>
      <c r="J726" s="46"/>
      <c r="K726" s="52"/>
      <c r="L726" s="15"/>
      <c r="M726" s="15"/>
      <c r="N726" s="15"/>
      <c r="O726" s="15"/>
      <c r="P726" s="15"/>
      <c r="Q726" s="15"/>
      <c r="R726" s="15"/>
      <c r="S726" s="15"/>
      <c r="T726" s="15"/>
      <c r="U726" s="15"/>
      <c r="V726" s="15"/>
      <c r="W726" s="15"/>
      <c r="X726" s="15"/>
      <c r="Y726" s="15"/>
      <c r="Z726" s="15"/>
    </row>
    <row r="727" spans="1:26" ht="13.5" customHeight="1" x14ac:dyDescent="0.25">
      <c r="A727" s="44"/>
      <c r="B727" s="44"/>
      <c r="C727" s="44"/>
      <c r="D727" s="45"/>
      <c r="E727" s="46"/>
      <c r="F727" s="15"/>
      <c r="G727" s="15"/>
      <c r="H727" s="44"/>
      <c r="J727" s="46"/>
      <c r="K727" s="52"/>
      <c r="L727" s="15"/>
      <c r="M727" s="15"/>
      <c r="N727" s="15"/>
      <c r="O727" s="15"/>
      <c r="P727" s="15"/>
      <c r="Q727" s="15"/>
      <c r="R727" s="15"/>
      <c r="S727" s="15"/>
      <c r="T727" s="15"/>
      <c r="U727" s="15"/>
      <c r="V727" s="15"/>
      <c r="W727" s="15"/>
      <c r="X727" s="15"/>
      <c r="Y727" s="15"/>
      <c r="Z727" s="15"/>
    </row>
    <row r="728" spans="1:26" ht="13.5" customHeight="1" x14ac:dyDescent="0.25">
      <c r="A728" s="44"/>
      <c r="B728" s="44"/>
      <c r="C728" s="44"/>
      <c r="D728" s="45"/>
      <c r="E728" s="46"/>
      <c r="F728" s="15"/>
      <c r="G728" s="15"/>
      <c r="H728" s="44"/>
      <c r="J728" s="46"/>
      <c r="K728" s="52"/>
      <c r="L728" s="15"/>
      <c r="M728" s="15"/>
      <c r="N728" s="15"/>
      <c r="O728" s="15"/>
      <c r="P728" s="15"/>
      <c r="Q728" s="15"/>
      <c r="R728" s="15"/>
      <c r="S728" s="15"/>
      <c r="T728" s="15"/>
      <c r="U728" s="15"/>
      <c r="V728" s="15"/>
      <c r="W728" s="15"/>
      <c r="X728" s="15"/>
      <c r="Y728" s="15"/>
      <c r="Z728" s="15"/>
    </row>
    <row r="729" spans="1:26" ht="13.5" customHeight="1" x14ac:dyDescent="0.25">
      <c r="A729" s="44"/>
      <c r="B729" s="44"/>
      <c r="C729" s="44"/>
      <c r="D729" s="45"/>
      <c r="E729" s="46"/>
      <c r="F729" s="15"/>
      <c r="G729" s="15"/>
      <c r="H729" s="44"/>
      <c r="J729" s="46"/>
      <c r="K729" s="52"/>
      <c r="L729" s="15"/>
      <c r="M729" s="15"/>
      <c r="N729" s="15"/>
      <c r="O729" s="15"/>
      <c r="P729" s="15"/>
      <c r="Q729" s="15"/>
      <c r="R729" s="15"/>
      <c r="S729" s="15"/>
      <c r="T729" s="15"/>
      <c r="U729" s="15"/>
      <c r="V729" s="15"/>
      <c r="W729" s="15"/>
      <c r="X729" s="15"/>
      <c r="Y729" s="15"/>
      <c r="Z729" s="15"/>
    </row>
    <row r="730" spans="1:26" ht="13.5" customHeight="1" x14ac:dyDescent="0.25">
      <c r="A730" s="44"/>
      <c r="B730" s="44"/>
      <c r="C730" s="44"/>
      <c r="D730" s="45"/>
      <c r="E730" s="46"/>
      <c r="F730" s="15"/>
      <c r="G730" s="15"/>
      <c r="H730" s="44"/>
      <c r="J730" s="46"/>
      <c r="K730" s="52"/>
      <c r="L730" s="15"/>
      <c r="M730" s="15"/>
      <c r="N730" s="15"/>
      <c r="O730" s="15"/>
      <c r="P730" s="15"/>
      <c r="Q730" s="15"/>
      <c r="R730" s="15"/>
      <c r="S730" s="15"/>
      <c r="T730" s="15"/>
      <c r="U730" s="15"/>
      <c r="V730" s="15"/>
      <c r="W730" s="15"/>
      <c r="X730" s="15"/>
      <c r="Y730" s="15"/>
      <c r="Z730" s="15"/>
    </row>
    <row r="731" spans="1:26" ht="13.5" customHeight="1" x14ac:dyDescent="0.25">
      <c r="A731" s="44"/>
      <c r="B731" s="44"/>
      <c r="C731" s="44"/>
      <c r="D731" s="45"/>
      <c r="E731" s="46"/>
      <c r="F731" s="15"/>
      <c r="G731" s="15"/>
      <c r="H731" s="44"/>
      <c r="J731" s="46"/>
      <c r="K731" s="52"/>
      <c r="L731" s="15"/>
      <c r="M731" s="15"/>
      <c r="N731" s="15"/>
      <c r="O731" s="15"/>
      <c r="P731" s="15"/>
      <c r="Q731" s="15"/>
      <c r="R731" s="15"/>
      <c r="S731" s="15"/>
      <c r="T731" s="15"/>
      <c r="U731" s="15"/>
      <c r="V731" s="15"/>
      <c r="W731" s="15"/>
      <c r="X731" s="15"/>
      <c r="Y731" s="15"/>
      <c r="Z731" s="15"/>
    </row>
    <row r="732" spans="1:26" ht="13.5" customHeight="1" x14ac:dyDescent="0.25">
      <c r="A732" s="44"/>
      <c r="B732" s="44"/>
      <c r="C732" s="44"/>
      <c r="D732" s="45"/>
      <c r="E732" s="46"/>
      <c r="F732" s="15"/>
      <c r="G732" s="15"/>
      <c r="H732" s="44"/>
      <c r="J732" s="46"/>
      <c r="K732" s="52"/>
      <c r="L732" s="15"/>
      <c r="M732" s="15"/>
      <c r="N732" s="15"/>
      <c r="O732" s="15"/>
      <c r="P732" s="15"/>
      <c r="Q732" s="15"/>
      <c r="R732" s="15"/>
      <c r="S732" s="15"/>
      <c r="T732" s="15"/>
      <c r="U732" s="15"/>
      <c r="V732" s="15"/>
      <c r="W732" s="15"/>
      <c r="X732" s="15"/>
      <c r="Y732" s="15"/>
      <c r="Z732" s="15"/>
    </row>
    <row r="733" spans="1:26" ht="13.5" customHeight="1" x14ac:dyDescent="0.25">
      <c r="A733" s="44"/>
      <c r="B733" s="44"/>
      <c r="C733" s="44"/>
      <c r="D733" s="45"/>
      <c r="E733" s="46"/>
      <c r="F733" s="15"/>
      <c r="G733" s="15"/>
      <c r="H733" s="44"/>
      <c r="J733" s="46"/>
      <c r="K733" s="52"/>
      <c r="L733" s="15"/>
      <c r="M733" s="15"/>
      <c r="N733" s="15"/>
      <c r="O733" s="15"/>
      <c r="P733" s="15"/>
      <c r="Q733" s="15"/>
      <c r="R733" s="15"/>
      <c r="S733" s="15"/>
      <c r="T733" s="15"/>
      <c r="U733" s="15"/>
      <c r="V733" s="15"/>
      <c r="W733" s="15"/>
      <c r="X733" s="15"/>
      <c r="Y733" s="15"/>
      <c r="Z733" s="15"/>
    </row>
    <row r="734" spans="1:26" ht="13.5" customHeight="1" x14ac:dyDescent="0.25">
      <c r="A734" s="44"/>
      <c r="B734" s="44"/>
      <c r="C734" s="44"/>
      <c r="D734" s="45"/>
      <c r="E734" s="46"/>
      <c r="F734" s="15"/>
      <c r="G734" s="15"/>
      <c r="H734" s="44"/>
      <c r="J734" s="46"/>
      <c r="K734" s="52"/>
      <c r="L734" s="15"/>
      <c r="M734" s="15"/>
      <c r="N734" s="15"/>
      <c r="O734" s="15"/>
      <c r="P734" s="15"/>
      <c r="Q734" s="15"/>
      <c r="R734" s="15"/>
      <c r="S734" s="15"/>
      <c r="T734" s="15"/>
      <c r="U734" s="15"/>
      <c r="V734" s="15"/>
      <c r="W734" s="15"/>
      <c r="X734" s="15"/>
      <c r="Y734" s="15"/>
      <c r="Z734" s="15"/>
    </row>
    <row r="735" spans="1:26" ht="13.5" customHeight="1" x14ac:dyDescent="0.25">
      <c r="A735" s="44"/>
      <c r="B735" s="44"/>
      <c r="C735" s="44"/>
      <c r="D735" s="45"/>
      <c r="E735" s="46"/>
      <c r="F735" s="15"/>
      <c r="G735" s="15"/>
      <c r="H735" s="44"/>
      <c r="J735" s="46"/>
      <c r="K735" s="52"/>
      <c r="L735" s="15"/>
      <c r="M735" s="15"/>
      <c r="N735" s="15"/>
      <c r="O735" s="15"/>
      <c r="P735" s="15"/>
      <c r="Q735" s="15"/>
      <c r="R735" s="15"/>
      <c r="S735" s="15"/>
      <c r="T735" s="15"/>
      <c r="U735" s="15"/>
      <c r="V735" s="15"/>
      <c r="W735" s="15"/>
      <c r="X735" s="15"/>
      <c r="Y735" s="15"/>
      <c r="Z735" s="15"/>
    </row>
    <row r="736" spans="1:26" ht="13.5" customHeight="1" x14ac:dyDescent="0.25">
      <c r="A736" s="44"/>
      <c r="B736" s="44"/>
      <c r="C736" s="44"/>
      <c r="D736" s="45"/>
      <c r="E736" s="46"/>
      <c r="F736" s="15"/>
      <c r="G736" s="15"/>
      <c r="H736" s="44"/>
      <c r="J736" s="46"/>
      <c r="K736" s="52"/>
      <c r="L736" s="15"/>
      <c r="M736" s="15"/>
      <c r="N736" s="15"/>
      <c r="O736" s="15"/>
      <c r="P736" s="15"/>
      <c r="Q736" s="15"/>
      <c r="R736" s="15"/>
      <c r="S736" s="15"/>
      <c r="T736" s="15"/>
      <c r="U736" s="15"/>
      <c r="V736" s="15"/>
      <c r="W736" s="15"/>
      <c r="X736" s="15"/>
      <c r="Y736" s="15"/>
      <c r="Z736" s="15"/>
    </row>
    <row r="737" spans="1:26" ht="13.5" customHeight="1" x14ac:dyDescent="0.25">
      <c r="A737" s="44"/>
      <c r="B737" s="44"/>
      <c r="C737" s="44"/>
      <c r="D737" s="45"/>
      <c r="E737" s="46"/>
      <c r="F737" s="15"/>
      <c r="G737" s="15"/>
      <c r="H737" s="44"/>
      <c r="J737" s="46"/>
      <c r="K737" s="52"/>
      <c r="L737" s="15"/>
      <c r="M737" s="15"/>
      <c r="N737" s="15"/>
      <c r="O737" s="15"/>
      <c r="P737" s="15"/>
      <c r="Q737" s="15"/>
      <c r="R737" s="15"/>
      <c r="S737" s="15"/>
      <c r="T737" s="15"/>
      <c r="U737" s="15"/>
      <c r="V737" s="15"/>
      <c r="W737" s="15"/>
      <c r="X737" s="15"/>
      <c r="Y737" s="15"/>
      <c r="Z737" s="15"/>
    </row>
    <row r="738" spans="1:26" ht="13.5" customHeight="1" x14ac:dyDescent="0.25">
      <c r="A738" s="44"/>
      <c r="B738" s="44"/>
      <c r="C738" s="44"/>
      <c r="D738" s="45"/>
      <c r="E738" s="46"/>
      <c r="F738" s="15"/>
      <c r="G738" s="15"/>
      <c r="H738" s="44"/>
      <c r="J738" s="46"/>
      <c r="K738" s="52"/>
      <c r="L738" s="15"/>
      <c r="M738" s="15"/>
      <c r="N738" s="15"/>
      <c r="O738" s="15"/>
      <c r="P738" s="15"/>
      <c r="Q738" s="15"/>
      <c r="R738" s="15"/>
      <c r="S738" s="15"/>
      <c r="T738" s="15"/>
      <c r="U738" s="15"/>
      <c r="V738" s="15"/>
      <c r="W738" s="15"/>
      <c r="X738" s="15"/>
      <c r="Y738" s="15"/>
      <c r="Z738" s="15"/>
    </row>
    <row r="739" spans="1:26" ht="13.5" customHeight="1" x14ac:dyDescent="0.25">
      <c r="A739" s="44"/>
      <c r="B739" s="44"/>
      <c r="C739" s="44"/>
      <c r="D739" s="45"/>
      <c r="E739" s="46"/>
      <c r="F739" s="15"/>
      <c r="G739" s="15"/>
      <c r="H739" s="44"/>
      <c r="J739" s="46"/>
      <c r="K739" s="52"/>
      <c r="L739" s="15"/>
      <c r="M739" s="15"/>
      <c r="N739" s="15"/>
      <c r="O739" s="15"/>
      <c r="P739" s="15"/>
      <c r="Q739" s="15"/>
      <c r="R739" s="15"/>
      <c r="S739" s="15"/>
      <c r="T739" s="15"/>
      <c r="U739" s="15"/>
      <c r="V739" s="15"/>
      <c r="W739" s="15"/>
      <c r="X739" s="15"/>
      <c r="Y739" s="15"/>
      <c r="Z739" s="15"/>
    </row>
    <row r="740" spans="1:26" ht="13.5" customHeight="1" x14ac:dyDescent="0.25">
      <c r="A740" s="44"/>
      <c r="B740" s="44"/>
      <c r="C740" s="44"/>
      <c r="D740" s="45"/>
      <c r="E740" s="46"/>
      <c r="F740" s="15"/>
      <c r="G740" s="15"/>
      <c r="H740" s="44"/>
      <c r="J740" s="46"/>
      <c r="K740" s="52"/>
      <c r="L740" s="15"/>
      <c r="M740" s="15"/>
      <c r="N740" s="15"/>
      <c r="O740" s="15"/>
      <c r="P740" s="15"/>
      <c r="Q740" s="15"/>
      <c r="R740" s="15"/>
      <c r="S740" s="15"/>
      <c r="T740" s="15"/>
      <c r="U740" s="15"/>
      <c r="V740" s="15"/>
      <c r="W740" s="15"/>
      <c r="X740" s="15"/>
      <c r="Y740" s="15"/>
      <c r="Z740" s="15"/>
    </row>
    <row r="741" spans="1:26" ht="13.5" customHeight="1" x14ac:dyDescent="0.25">
      <c r="A741" s="44"/>
      <c r="B741" s="44"/>
      <c r="C741" s="44"/>
      <c r="D741" s="45"/>
      <c r="E741" s="46"/>
      <c r="F741" s="15"/>
      <c r="G741" s="15"/>
      <c r="H741" s="44"/>
      <c r="J741" s="46"/>
      <c r="K741" s="52"/>
      <c r="L741" s="15"/>
      <c r="M741" s="15"/>
      <c r="N741" s="15"/>
      <c r="O741" s="15"/>
      <c r="P741" s="15"/>
      <c r="Q741" s="15"/>
      <c r="R741" s="15"/>
      <c r="S741" s="15"/>
      <c r="T741" s="15"/>
      <c r="U741" s="15"/>
      <c r="V741" s="15"/>
      <c r="W741" s="15"/>
      <c r="X741" s="15"/>
      <c r="Y741" s="15"/>
      <c r="Z741" s="15"/>
    </row>
    <row r="742" spans="1:26" ht="13.5" customHeight="1" x14ac:dyDescent="0.25">
      <c r="A742" s="44"/>
      <c r="B742" s="44"/>
      <c r="C742" s="44"/>
      <c r="D742" s="45"/>
      <c r="E742" s="46"/>
      <c r="F742" s="15"/>
      <c r="G742" s="15"/>
      <c r="H742" s="44"/>
      <c r="J742" s="46"/>
      <c r="K742" s="52"/>
      <c r="L742" s="15"/>
      <c r="M742" s="15"/>
      <c r="N742" s="15"/>
      <c r="O742" s="15"/>
      <c r="P742" s="15"/>
      <c r="Q742" s="15"/>
      <c r="R742" s="15"/>
      <c r="S742" s="15"/>
      <c r="T742" s="15"/>
      <c r="U742" s="15"/>
      <c r="V742" s="15"/>
      <c r="W742" s="15"/>
      <c r="X742" s="15"/>
      <c r="Y742" s="15"/>
      <c r="Z742" s="15"/>
    </row>
    <row r="743" spans="1:26" ht="13.5" customHeight="1" x14ac:dyDescent="0.25">
      <c r="A743" s="44"/>
      <c r="B743" s="44"/>
      <c r="C743" s="44"/>
      <c r="D743" s="45"/>
      <c r="E743" s="46"/>
      <c r="F743" s="15"/>
      <c r="G743" s="15"/>
      <c r="H743" s="44"/>
      <c r="J743" s="46"/>
      <c r="K743" s="52"/>
      <c r="L743" s="15"/>
      <c r="M743" s="15"/>
      <c r="N743" s="15"/>
      <c r="O743" s="15"/>
      <c r="P743" s="15"/>
      <c r="Q743" s="15"/>
      <c r="R743" s="15"/>
      <c r="S743" s="15"/>
      <c r="T743" s="15"/>
      <c r="U743" s="15"/>
      <c r="V743" s="15"/>
      <c r="W743" s="15"/>
      <c r="X743" s="15"/>
      <c r="Y743" s="15"/>
      <c r="Z743" s="15"/>
    </row>
    <row r="744" spans="1:26" ht="13.5" customHeight="1" x14ac:dyDescent="0.25">
      <c r="A744" s="44"/>
      <c r="B744" s="44"/>
      <c r="C744" s="44"/>
      <c r="D744" s="45"/>
      <c r="E744" s="46"/>
      <c r="F744" s="15"/>
      <c r="G744" s="15"/>
      <c r="H744" s="44"/>
      <c r="J744" s="46"/>
      <c r="K744" s="52"/>
      <c r="L744" s="15"/>
      <c r="M744" s="15"/>
      <c r="N744" s="15"/>
      <c r="O744" s="15"/>
      <c r="P744" s="15"/>
      <c r="Q744" s="15"/>
      <c r="R744" s="15"/>
      <c r="S744" s="15"/>
      <c r="T744" s="15"/>
      <c r="U744" s="15"/>
      <c r="V744" s="15"/>
      <c r="W744" s="15"/>
      <c r="X744" s="15"/>
      <c r="Y744" s="15"/>
      <c r="Z744" s="15"/>
    </row>
    <row r="745" spans="1:26" ht="13.5" customHeight="1" x14ac:dyDescent="0.25">
      <c r="A745" s="44"/>
      <c r="B745" s="44"/>
      <c r="C745" s="44"/>
      <c r="D745" s="45"/>
      <c r="E745" s="46"/>
      <c r="F745" s="15"/>
      <c r="G745" s="15"/>
      <c r="H745" s="44"/>
      <c r="J745" s="46"/>
      <c r="K745" s="52"/>
      <c r="L745" s="15"/>
      <c r="M745" s="15"/>
      <c r="N745" s="15"/>
      <c r="O745" s="15"/>
      <c r="P745" s="15"/>
      <c r="Q745" s="15"/>
      <c r="R745" s="15"/>
      <c r="S745" s="15"/>
      <c r="T745" s="15"/>
      <c r="U745" s="15"/>
      <c r="V745" s="15"/>
      <c r="W745" s="15"/>
      <c r="X745" s="15"/>
      <c r="Y745" s="15"/>
      <c r="Z745" s="15"/>
    </row>
    <row r="746" spans="1:26" ht="13.5" customHeight="1" x14ac:dyDescent="0.25">
      <c r="A746" s="44"/>
      <c r="B746" s="44"/>
      <c r="C746" s="44"/>
      <c r="D746" s="45"/>
      <c r="E746" s="46"/>
      <c r="F746" s="15"/>
      <c r="G746" s="15"/>
      <c r="H746" s="44"/>
      <c r="J746" s="46"/>
      <c r="K746" s="52"/>
      <c r="L746" s="15"/>
      <c r="M746" s="15"/>
      <c r="N746" s="15"/>
      <c r="O746" s="15"/>
      <c r="P746" s="15"/>
      <c r="Q746" s="15"/>
      <c r="R746" s="15"/>
      <c r="S746" s="15"/>
      <c r="T746" s="15"/>
      <c r="U746" s="15"/>
      <c r="V746" s="15"/>
      <c r="W746" s="15"/>
      <c r="X746" s="15"/>
      <c r="Y746" s="15"/>
      <c r="Z746" s="15"/>
    </row>
    <row r="747" spans="1:26" ht="13.5" customHeight="1" x14ac:dyDescent="0.25">
      <c r="A747" s="44"/>
      <c r="B747" s="44"/>
      <c r="C747" s="44"/>
      <c r="D747" s="45"/>
      <c r="E747" s="46"/>
      <c r="F747" s="15"/>
      <c r="G747" s="15"/>
      <c r="H747" s="44"/>
      <c r="J747" s="46"/>
      <c r="K747" s="52"/>
      <c r="L747" s="15"/>
      <c r="M747" s="15"/>
      <c r="N747" s="15"/>
      <c r="O747" s="15"/>
      <c r="P747" s="15"/>
      <c r="Q747" s="15"/>
      <c r="R747" s="15"/>
      <c r="S747" s="15"/>
      <c r="T747" s="15"/>
      <c r="U747" s="15"/>
      <c r="V747" s="15"/>
      <c r="W747" s="15"/>
      <c r="X747" s="15"/>
      <c r="Y747" s="15"/>
      <c r="Z747" s="15"/>
    </row>
    <row r="748" spans="1:26" ht="13.5" customHeight="1" x14ac:dyDescent="0.25">
      <c r="A748" s="44"/>
      <c r="B748" s="44"/>
      <c r="C748" s="44"/>
      <c r="D748" s="45"/>
      <c r="E748" s="46"/>
      <c r="F748" s="15"/>
      <c r="G748" s="15"/>
      <c r="H748" s="44"/>
      <c r="J748" s="46"/>
      <c r="K748" s="52"/>
      <c r="L748" s="15"/>
      <c r="M748" s="15"/>
      <c r="N748" s="15"/>
      <c r="O748" s="15"/>
      <c r="P748" s="15"/>
      <c r="Q748" s="15"/>
      <c r="R748" s="15"/>
      <c r="S748" s="15"/>
      <c r="T748" s="15"/>
      <c r="U748" s="15"/>
      <c r="V748" s="15"/>
      <c r="W748" s="15"/>
      <c r="X748" s="15"/>
      <c r="Y748" s="15"/>
      <c r="Z748" s="15"/>
    </row>
    <row r="749" spans="1:26" ht="13.5" customHeight="1" x14ac:dyDescent="0.25">
      <c r="A749" s="44"/>
      <c r="B749" s="44"/>
      <c r="C749" s="44"/>
      <c r="D749" s="45"/>
      <c r="E749" s="46"/>
      <c r="F749" s="15"/>
      <c r="G749" s="15"/>
      <c r="H749" s="44"/>
      <c r="J749" s="46"/>
      <c r="K749" s="52"/>
      <c r="L749" s="15"/>
      <c r="M749" s="15"/>
      <c r="N749" s="15"/>
      <c r="O749" s="15"/>
      <c r="P749" s="15"/>
      <c r="Q749" s="15"/>
      <c r="R749" s="15"/>
      <c r="S749" s="15"/>
      <c r="T749" s="15"/>
      <c r="U749" s="15"/>
      <c r="V749" s="15"/>
      <c r="W749" s="15"/>
      <c r="X749" s="15"/>
      <c r="Y749" s="15"/>
      <c r="Z749" s="15"/>
    </row>
    <row r="750" spans="1:26" ht="13.5" customHeight="1" x14ac:dyDescent="0.25">
      <c r="A750" s="44"/>
      <c r="B750" s="44"/>
      <c r="C750" s="44"/>
      <c r="D750" s="45"/>
      <c r="E750" s="46"/>
      <c r="F750" s="15"/>
      <c r="G750" s="15"/>
      <c r="H750" s="44"/>
      <c r="J750" s="46"/>
      <c r="K750" s="52"/>
      <c r="L750" s="15"/>
      <c r="M750" s="15"/>
      <c r="N750" s="15"/>
      <c r="O750" s="15"/>
      <c r="P750" s="15"/>
      <c r="Q750" s="15"/>
      <c r="R750" s="15"/>
      <c r="S750" s="15"/>
      <c r="T750" s="15"/>
      <c r="U750" s="15"/>
      <c r="V750" s="15"/>
      <c r="W750" s="15"/>
      <c r="X750" s="15"/>
      <c r="Y750" s="15"/>
      <c r="Z750" s="15"/>
    </row>
    <row r="751" spans="1:26" ht="13.5" customHeight="1" x14ac:dyDescent="0.25">
      <c r="A751" s="44"/>
      <c r="B751" s="44"/>
      <c r="C751" s="44"/>
      <c r="D751" s="45"/>
      <c r="E751" s="46"/>
      <c r="F751" s="15"/>
      <c r="G751" s="15"/>
      <c r="H751" s="44"/>
      <c r="J751" s="46"/>
      <c r="K751" s="52"/>
      <c r="L751" s="15"/>
      <c r="M751" s="15"/>
      <c r="N751" s="15"/>
      <c r="O751" s="15"/>
      <c r="P751" s="15"/>
      <c r="Q751" s="15"/>
      <c r="R751" s="15"/>
      <c r="S751" s="15"/>
      <c r="T751" s="15"/>
      <c r="U751" s="15"/>
      <c r="V751" s="15"/>
      <c r="W751" s="15"/>
      <c r="X751" s="15"/>
      <c r="Y751" s="15"/>
      <c r="Z751" s="15"/>
    </row>
    <row r="752" spans="1:26" ht="13.5" customHeight="1" x14ac:dyDescent="0.25">
      <c r="A752" s="44"/>
      <c r="B752" s="44"/>
      <c r="C752" s="44"/>
      <c r="D752" s="45"/>
      <c r="E752" s="46"/>
      <c r="F752" s="15"/>
      <c r="G752" s="15"/>
      <c r="H752" s="44"/>
      <c r="J752" s="46"/>
      <c r="K752" s="52"/>
      <c r="L752" s="15"/>
      <c r="M752" s="15"/>
      <c r="N752" s="15"/>
      <c r="O752" s="15"/>
      <c r="P752" s="15"/>
      <c r="Q752" s="15"/>
      <c r="R752" s="15"/>
      <c r="S752" s="15"/>
      <c r="T752" s="15"/>
      <c r="U752" s="15"/>
      <c r="V752" s="15"/>
      <c r="W752" s="15"/>
      <c r="X752" s="15"/>
      <c r="Y752" s="15"/>
      <c r="Z752" s="15"/>
    </row>
    <row r="753" spans="1:26" ht="13.5" customHeight="1" x14ac:dyDescent="0.25">
      <c r="A753" s="44"/>
      <c r="B753" s="44"/>
      <c r="C753" s="44"/>
      <c r="D753" s="45"/>
      <c r="E753" s="46"/>
      <c r="F753" s="15"/>
      <c r="G753" s="15"/>
      <c r="H753" s="44"/>
      <c r="J753" s="46"/>
      <c r="K753" s="52"/>
      <c r="L753" s="15"/>
      <c r="M753" s="15"/>
      <c r="N753" s="15"/>
      <c r="O753" s="15"/>
      <c r="P753" s="15"/>
      <c r="Q753" s="15"/>
      <c r="R753" s="15"/>
      <c r="S753" s="15"/>
      <c r="T753" s="15"/>
      <c r="U753" s="15"/>
      <c r="V753" s="15"/>
      <c r="W753" s="15"/>
      <c r="X753" s="15"/>
      <c r="Y753" s="15"/>
      <c r="Z753" s="15"/>
    </row>
    <row r="754" spans="1:26" ht="13.5" customHeight="1" x14ac:dyDescent="0.25">
      <c r="A754" s="44"/>
      <c r="B754" s="44"/>
      <c r="C754" s="44"/>
      <c r="D754" s="45"/>
      <c r="E754" s="46"/>
      <c r="F754" s="15"/>
      <c r="G754" s="15"/>
      <c r="H754" s="44"/>
      <c r="J754" s="46"/>
      <c r="K754" s="52"/>
      <c r="L754" s="15"/>
      <c r="M754" s="15"/>
      <c r="N754" s="15"/>
      <c r="O754" s="15"/>
      <c r="P754" s="15"/>
      <c r="Q754" s="15"/>
      <c r="R754" s="15"/>
      <c r="S754" s="15"/>
      <c r="T754" s="15"/>
      <c r="U754" s="15"/>
      <c r="V754" s="15"/>
      <c r="W754" s="15"/>
      <c r="X754" s="15"/>
      <c r="Y754" s="15"/>
      <c r="Z754" s="15"/>
    </row>
    <row r="755" spans="1:26" ht="13.5" customHeight="1" x14ac:dyDescent="0.25">
      <c r="A755" s="44"/>
      <c r="B755" s="44"/>
      <c r="C755" s="44"/>
      <c r="D755" s="45"/>
      <c r="E755" s="46"/>
      <c r="F755" s="15"/>
      <c r="G755" s="15"/>
      <c r="H755" s="44"/>
      <c r="J755" s="46"/>
      <c r="K755" s="52"/>
      <c r="L755" s="15"/>
      <c r="M755" s="15"/>
      <c r="N755" s="15"/>
      <c r="O755" s="15"/>
      <c r="P755" s="15"/>
      <c r="Q755" s="15"/>
      <c r="R755" s="15"/>
      <c r="S755" s="15"/>
      <c r="T755" s="15"/>
      <c r="U755" s="15"/>
      <c r="V755" s="15"/>
      <c r="W755" s="15"/>
      <c r="X755" s="15"/>
      <c r="Y755" s="15"/>
      <c r="Z755" s="15"/>
    </row>
    <row r="756" spans="1:26" ht="13.5" customHeight="1" x14ac:dyDescent="0.25">
      <c r="A756" s="44"/>
      <c r="B756" s="44"/>
      <c r="C756" s="44"/>
      <c r="D756" s="45"/>
      <c r="E756" s="46"/>
      <c r="F756" s="15"/>
      <c r="G756" s="15"/>
      <c r="H756" s="44"/>
      <c r="J756" s="46"/>
      <c r="K756" s="52"/>
      <c r="L756" s="15"/>
      <c r="M756" s="15"/>
      <c r="N756" s="15"/>
      <c r="O756" s="15"/>
      <c r="P756" s="15"/>
      <c r="Q756" s="15"/>
      <c r="R756" s="15"/>
      <c r="S756" s="15"/>
      <c r="T756" s="15"/>
      <c r="U756" s="15"/>
      <c r="V756" s="15"/>
      <c r="W756" s="15"/>
      <c r="X756" s="15"/>
      <c r="Y756" s="15"/>
      <c r="Z756" s="15"/>
    </row>
    <row r="757" spans="1:26" ht="13.5" customHeight="1" x14ac:dyDescent="0.25">
      <c r="A757" s="44"/>
      <c r="B757" s="44"/>
      <c r="C757" s="44"/>
      <c r="D757" s="45"/>
      <c r="E757" s="46"/>
      <c r="F757" s="15"/>
      <c r="G757" s="15"/>
      <c r="H757" s="44"/>
      <c r="J757" s="46"/>
      <c r="K757" s="52"/>
      <c r="L757" s="15"/>
      <c r="M757" s="15"/>
      <c r="N757" s="15"/>
      <c r="O757" s="15"/>
      <c r="P757" s="15"/>
      <c r="Q757" s="15"/>
      <c r="R757" s="15"/>
      <c r="S757" s="15"/>
      <c r="T757" s="15"/>
      <c r="U757" s="15"/>
      <c r="V757" s="15"/>
      <c r="W757" s="15"/>
      <c r="X757" s="15"/>
      <c r="Y757" s="15"/>
      <c r="Z757" s="15"/>
    </row>
    <row r="758" spans="1:26" ht="13.5" customHeight="1" x14ac:dyDescent="0.25">
      <c r="A758" s="44"/>
      <c r="B758" s="44"/>
      <c r="C758" s="44"/>
      <c r="D758" s="45"/>
      <c r="E758" s="46"/>
      <c r="F758" s="15"/>
      <c r="G758" s="15"/>
      <c r="H758" s="44"/>
      <c r="J758" s="46"/>
      <c r="K758" s="52"/>
      <c r="L758" s="15"/>
      <c r="M758" s="15"/>
      <c r="N758" s="15"/>
      <c r="O758" s="15"/>
      <c r="P758" s="15"/>
      <c r="Q758" s="15"/>
      <c r="R758" s="15"/>
      <c r="S758" s="15"/>
      <c r="T758" s="15"/>
      <c r="U758" s="15"/>
      <c r="V758" s="15"/>
      <c r="W758" s="15"/>
      <c r="X758" s="15"/>
      <c r="Y758" s="15"/>
      <c r="Z758" s="15"/>
    </row>
    <row r="759" spans="1:26" ht="13.5" customHeight="1" x14ac:dyDescent="0.25">
      <c r="A759" s="44"/>
      <c r="B759" s="44"/>
      <c r="C759" s="44"/>
      <c r="D759" s="45"/>
      <c r="E759" s="46"/>
      <c r="F759" s="15"/>
      <c r="G759" s="15"/>
      <c r="H759" s="44"/>
      <c r="J759" s="46"/>
      <c r="K759" s="52"/>
      <c r="L759" s="15"/>
      <c r="M759" s="15"/>
      <c r="N759" s="15"/>
      <c r="O759" s="15"/>
      <c r="P759" s="15"/>
      <c r="Q759" s="15"/>
      <c r="R759" s="15"/>
      <c r="S759" s="15"/>
      <c r="T759" s="15"/>
      <c r="U759" s="15"/>
      <c r="V759" s="15"/>
      <c r="W759" s="15"/>
      <c r="X759" s="15"/>
      <c r="Y759" s="15"/>
      <c r="Z759" s="15"/>
    </row>
    <row r="760" spans="1:26" ht="13.5" customHeight="1" x14ac:dyDescent="0.25">
      <c r="A760" s="44"/>
      <c r="B760" s="44"/>
      <c r="C760" s="44"/>
      <c r="D760" s="45"/>
      <c r="E760" s="46"/>
      <c r="F760" s="15"/>
      <c r="G760" s="15"/>
      <c r="H760" s="44"/>
      <c r="J760" s="46"/>
      <c r="K760" s="52"/>
      <c r="L760" s="15"/>
      <c r="M760" s="15"/>
      <c r="N760" s="15"/>
      <c r="O760" s="15"/>
      <c r="P760" s="15"/>
      <c r="Q760" s="15"/>
      <c r="R760" s="15"/>
      <c r="S760" s="15"/>
      <c r="T760" s="15"/>
      <c r="U760" s="15"/>
      <c r="V760" s="15"/>
      <c r="W760" s="15"/>
      <c r="X760" s="15"/>
      <c r="Y760" s="15"/>
      <c r="Z760" s="15"/>
    </row>
    <row r="761" spans="1:26" ht="13.5" customHeight="1" x14ac:dyDescent="0.25">
      <c r="A761" s="44"/>
      <c r="B761" s="44"/>
      <c r="C761" s="44"/>
      <c r="D761" s="45"/>
      <c r="E761" s="46"/>
      <c r="F761" s="15"/>
      <c r="G761" s="15"/>
      <c r="H761" s="44"/>
      <c r="J761" s="46"/>
      <c r="K761" s="52"/>
      <c r="L761" s="15"/>
      <c r="M761" s="15"/>
      <c r="N761" s="15"/>
      <c r="O761" s="15"/>
      <c r="P761" s="15"/>
      <c r="Q761" s="15"/>
      <c r="R761" s="15"/>
      <c r="S761" s="15"/>
      <c r="T761" s="15"/>
      <c r="U761" s="15"/>
      <c r="V761" s="15"/>
      <c r="W761" s="15"/>
      <c r="X761" s="15"/>
      <c r="Y761" s="15"/>
      <c r="Z761" s="15"/>
    </row>
    <row r="762" spans="1:26" ht="13.5" customHeight="1" x14ac:dyDescent="0.25">
      <c r="A762" s="44"/>
      <c r="B762" s="44"/>
      <c r="C762" s="44"/>
      <c r="D762" s="45"/>
      <c r="E762" s="46"/>
      <c r="F762" s="15"/>
      <c r="G762" s="15"/>
      <c r="H762" s="44"/>
      <c r="J762" s="46"/>
      <c r="K762" s="52"/>
      <c r="L762" s="15"/>
      <c r="M762" s="15"/>
      <c r="N762" s="15"/>
      <c r="O762" s="15"/>
      <c r="P762" s="15"/>
      <c r="Q762" s="15"/>
      <c r="R762" s="15"/>
      <c r="S762" s="15"/>
      <c r="T762" s="15"/>
      <c r="U762" s="15"/>
      <c r="V762" s="15"/>
      <c r="W762" s="15"/>
      <c r="X762" s="15"/>
      <c r="Y762" s="15"/>
      <c r="Z762" s="15"/>
    </row>
    <row r="763" spans="1:26" ht="13.5" customHeight="1" x14ac:dyDescent="0.25">
      <c r="A763" s="44"/>
      <c r="B763" s="44"/>
      <c r="C763" s="44"/>
      <c r="D763" s="45"/>
      <c r="E763" s="46"/>
      <c r="F763" s="15"/>
      <c r="G763" s="15"/>
      <c r="H763" s="44"/>
      <c r="J763" s="46"/>
      <c r="K763" s="52"/>
      <c r="L763" s="15"/>
      <c r="M763" s="15"/>
      <c r="N763" s="15"/>
      <c r="O763" s="15"/>
      <c r="P763" s="15"/>
      <c r="Q763" s="15"/>
      <c r="R763" s="15"/>
      <c r="S763" s="15"/>
      <c r="T763" s="15"/>
      <c r="U763" s="15"/>
      <c r="V763" s="15"/>
      <c r="W763" s="15"/>
      <c r="X763" s="15"/>
      <c r="Y763" s="15"/>
      <c r="Z763" s="15"/>
    </row>
    <row r="764" spans="1:26" ht="13.5" customHeight="1" x14ac:dyDescent="0.25">
      <c r="A764" s="44"/>
      <c r="B764" s="44"/>
      <c r="C764" s="44"/>
      <c r="D764" s="45"/>
      <c r="E764" s="46"/>
      <c r="F764" s="15"/>
      <c r="G764" s="15"/>
      <c r="H764" s="44"/>
      <c r="J764" s="46"/>
      <c r="K764" s="52"/>
      <c r="L764" s="15"/>
      <c r="M764" s="15"/>
      <c r="N764" s="15"/>
      <c r="O764" s="15"/>
      <c r="P764" s="15"/>
      <c r="Q764" s="15"/>
      <c r="R764" s="15"/>
      <c r="S764" s="15"/>
      <c r="T764" s="15"/>
      <c r="U764" s="15"/>
      <c r="V764" s="15"/>
      <c r="W764" s="15"/>
      <c r="X764" s="15"/>
      <c r="Y764" s="15"/>
      <c r="Z764" s="15"/>
    </row>
    <row r="765" spans="1:26" ht="13.5" customHeight="1" x14ac:dyDescent="0.25">
      <c r="A765" s="44"/>
      <c r="B765" s="44"/>
      <c r="C765" s="44"/>
      <c r="D765" s="45"/>
      <c r="E765" s="46"/>
      <c r="F765" s="15"/>
      <c r="G765" s="15"/>
      <c r="H765" s="44"/>
      <c r="J765" s="46"/>
      <c r="K765" s="52"/>
      <c r="L765" s="15"/>
      <c r="M765" s="15"/>
      <c r="N765" s="15"/>
      <c r="O765" s="15"/>
      <c r="P765" s="15"/>
      <c r="Q765" s="15"/>
      <c r="R765" s="15"/>
      <c r="S765" s="15"/>
      <c r="T765" s="15"/>
      <c r="U765" s="15"/>
      <c r="V765" s="15"/>
      <c r="W765" s="15"/>
      <c r="X765" s="15"/>
      <c r="Y765" s="15"/>
      <c r="Z765" s="15"/>
    </row>
    <row r="766" spans="1:26" ht="13.5" customHeight="1" x14ac:dyDescent="0.25">
      <c r="A766" s="44"/>
      <c r="B766" s="44"/>
      <c r="C766" s="44"/>
      <c r="D766" s="45"/>
      <c r="E766" s="46"/>
      <c r="F766" s="15"/>
      <c r="G766" s="15"/>
      <c r="H766" s="44"/>
      <c r="J766" s="46"/>
      <c r="K766" s="52"/>
      <c r="L766" s="15"/>
      <c r="M766" s="15"/>
      <c r="N766" s="15"/>
      <c r="O766" s="15"/>
      <c r="P766" s="15"/>
      <c r="Q766" s="15"/>
      <c r="R766" s="15"/>
      <c r="S766" s="15"/>
      <c r="T766" s="15"/>
      <c r="U766" s="15"/>
      <c r="V766" s="15"/>
      <c r="W766" s="15"/>
      <c r="X766" s="15"/>
      <c r="Y766" s="15"/>
      <c r="Z766" s="15"/>
    </row>
    <row r="767" spans="1:26" ht="13.5" customHeight="1" x14ac:dyDescent="0.25">
      <c r="A767" s="44"/>
      <c r="B767" s="44"/>
      <c r="C767" s="44"/>
      <c r="D767" s="45"/>
      <c r="E767" s="46"/>
      <c r="F767" s="15"/>
      <c r="G767" s="15"/>
      <c r="H767" s="44"/>
      <c r="J767" s="46"/>
      <c r="K767" s="52"/>
      <c r="L767" s="15"/>
      <c r="M767" s="15"/>
      <c r="N767" s="15"/>
      <c r="O767" s="15"/>
      <c r="P767" s="15"/>
      <c r="Q767" s="15"/>
      <c r="R767" s="15"/>
      <c r="S767" s="15"/>
      <c r="T767" s="15"/>
      <c r="U767" s="15"/>
      <c r="V767" s="15"/>
      <c r="W767" s="15"/>
      <c r="X767" s="15"/>
      <c r="Y767" s="15"/>
      <c r="Z767" s="15"/>
    </row>
    <row r="768" spans="1:26" ht="13.5" customHeight="1" x14ac:dyDescent="0.25">
      <c r="A768" s="44"/>
      <c r="B768" s="44"/>
      <c r="C768" s="44"/>
      <c r="D768" s="45"/>
      <c r="E768" s="46"/>
      <c r="F768" s="15"/>
      <c r="G768" s="15"/>
      <c r="H768" s="44"/>
      <c r="J768" s="46"/>
      <c r="K768" s="52"/>
      <c r="L768" s="15"/>
      <c r="M768" s="15"/>
      <c r="N768" s="15"/>
      <c r="O768" s="15"/>
      <c r="P768" s="15"/>
      <c r="Q768" s="15"/>
      <c r="R768" s="15"/>
      <c r="S768" s="15"/>
      <c r="T768" s="15"/>
      <c r="U768" s="15"/>
      <c r="V768" s="15"/>
      <c r="W768" s="15"/>
      <c r="X768" s="15"/>
      <c r="Y768" s="15"/>
      <c r="Z768" s="15"/>
    </row>
    <row r="769" spans="1:26" ht="13.5" customHeight="1" x14ac:dyDescent="0.25">
      <c r="A769" s="44"/>
      <c r="B769" s="44"/>
      <c r="C769" s="44"/>
      <c r="D769" s="45"/>
      <c r="E769" s="46"/>
      <c r="F769" s="15"/>
      <c r="G769" s="15"/>
      <c r="H769" s="44"/>
      <c r="J769" s="46"/>
      <c r="K769" s="52"/>
      <c r="L769" s="15"/>
      <c r="M769" s="15"/>
      <c r="N769" s="15"/>
      <c r="O769" s="15"/>
      <c r="P769" s="15"/>
      <c r="Q769" s="15"/>
      <c r="R769" s="15"/>
      <c r="S769" s="15"/>
      <c r="T769" s="15"/>
      <c r="U769" s="15"/>
      <c r="V769" s="15"/>
      <c r="W769" s="15"/>
      <c r="X769" s="15"/>
      <c r="Y769" s="15"/>
      <c r="Z769" s="15"/>
    </row>
    <row r="770" spans="1:26" ht="13.5" customHeight="1" x14ac:dyDescent="0.25">
      <c r="A770" s="44"/>
      <c r="B770" s="44"/>
      <c r="C770" s="44"/>
      <c r="D770" s="45"/>
      <c r="E770" s="46"/>
      <c r="F770" s="15"/>
      <c r="G770" s="15"/>
      <c r="H770" s="44"/>
      <c r="J770" s="46"/>
      <c r="K770" s="52"/>
      <c r="L770" s="15"/>
      <c r="M770" s="15"/>
      <c r="N770" s="15"/>
      <c r="O770" s="15"/>
      <c r="P770" s="15"/>
      <c r="Q770" s="15"/>
      <c r="R770" s="15"/>
      <c r="S770" s="15"/>
      <c r="T770" s="15"/>
      <c r="U770" s="15"/>
      <c r="V770" s="15"/>
      <c r="W770" s="15"/>
      <c r="X770" s="15"/>
      <c r="Y770" s="15"/>
      <c r="Z770" s="15"/>
    </row>
    <row r="771" spans="1:26" ht="13.5" customHeight="1" x14ac:dyDescent="0.25">
      <c r="A771" s="44"/>
      <c r="B771" s="44"/>
      <c r="C771" s="44"/>
      <c r="D771" s="45"/>
      <c r="E771" s="46"/>
      <c r="F771" s="15"/>
      <c r="G771" s="15"/>
      <c r="H771" s="44"/>
      <c r="J771" s="46"/>
      <c r="K771" s="52"/>
      <c r="L771" s="15"/>
      <c r="M771" s="15"/>
      <c r="N771" s="15"/>
      <c r="O771" s="15"/>
      <c r="P771" s="15"/>
      <c r="Q771" s="15"/>
      <c r="R771" s="15"/>
      <c r="S771" s="15"/>
      <c r="T771" s="15"/>
      <c r="U771" s="15"/>
      <c r="V771" s="15"/>
      <c r="W771" s="15"/>
      <c r="X771" s="15"/>
      <c r="Y771" s="15"/>
      <c r="Z771" s="15"/>
    </row>
    <row r="772" spans="1:26" ht="13.5" customHeight="1" x14ac:dyDescent="0.25">
      <c r="A772" s="44"/>
      <c r="B772" s="44"/>
      <c r="C772" s="44"/>
      <c r="D772" s="45"/>
      <c r="E772" s="46"/>
      <c r="F772" s="15"/>
      <c r="G772" s="15"/>
      <c r="H772" s="44"/>
      <c r="J772" s="46"/>
      <c r="K772" s="52"/>
      <c r="L772" s="15"/>
      <c r="M772" s="15"/>
      <c r="N772" s="15"/>
      <c r="O772" s="15"/>
      <c r="P772" s="15"/>
      <c r="Q772" s="15"/>
      <c r="R772" s="15"/>
      <c r="S772" s="15"/>
      <c r="T772" s="15"/>
      <c r="U772" s="15"/>
      <c r="V772" s="15"/>
      <c r="W772" s="15"/>
      <c r="X772" s="15"/>
      <c r="Y772" s="15"/>
      <c r="Z772" s="15"/>
    </row>
    <row r="773" spans="1:26" ht="13.5" customHeight="1" x14ac:dyDescent="0.25">
      <c r="A773" s="44"/>
      <c r="B773" s="44"/>
      <c r="C773" s="44"/>
      <c r="D773" s="45"/>
      <c r="E773" s="46"/>
      <c r="F773" s="15"/>
      <c r="G773" s="15"/>
      <c r="H773" s="44"/>
      <c r="J773" s="46"/>
      <c r="K773" s="52"/>
      <c r="L773" s="15"/>
      <c r="M773" s="15"/>
      <c r="N773" s="15"/>
      <c r="O773" s="15"/>
      <c r="P773" s="15"/>
      <c r="Q773" s="15"/>
      <c r="R773" s="15"/>
      <c r="S773" s="15"/>
      <c r="T773" s="15"/>
      <c r="U773" s="15"/>
      <c r="V773" s="15"/>
      <c r="W773" s="15"/>
      <c r="X773" s="15"/>
      <c r="Y773" s="15"/>
      <c r="Z773" s="15"/>
    </row>
    <row r="774" spans="1:26" ht="13.5" customHeight="1" x14ac:dyDescent="0.25">
      <c r="A774" s="44"/>
      <c r="B774" s="44"/>
      <c r="C774" s="44"/>
      <c r="D774" s="45"/>
      <c r="E774" s="46"/>
      <c r="F774" s="15"/>
      <c r="G774" s="15"/>
      <c r="H774" s="44"/>
      <c r="J774" s="46"/>
      <c r="K774" s="52"/>
      <c r="L774" s="15"/>
      <c r="M774" s="15"/>
      <c r="N774" s="15"/>
      <c r="O774" s="15"/>
      <c r="P774" s="15"/>
      <c r="Q774" s="15"/>
      <c r="R774" s="15"/>
      <c r="S774" s="15"/>
      <c r="T774" s="15"/>
      <c r="U774" s="15"/>
      <c r="V774" s="15"/>
      <c r="W774" s="15"/>
      <c r="X774" s="15"/>
      <c r="Y774" s="15"/>
      <c r="Z774" s="15"/>
    </row>
    <row r="775" spans="1:26" ht="13.5" customHeight="1" x14ac:dyDescent="0.25">
      <c r="A775" s="44"/>
      <c r="B775" s="44"/>
      <c r="C775" s="44"/>
      <c r="D775" s="45"/>
      <c r="E775" s="46"/>
      <c r="F775" s="15"/>
      <c r="G775" s="15"/>
      <c r="H775" s="44"/>
      <c r="J775" s="46"/>
      <c r="K775" s="52"/>
      <c r="L775" s="15"/>
      <c r="M775" s="15"/>
      <c r="N775" s="15"/>
      <c r="O775" s="15"/>
      <c r="P775" s="15"/>
      <c r="Q775" s="15"/>
      <c r="R775" s="15"/>
      <c r="S775" s="15"/>
      <c r="T775" s="15"/>
      <c r="U775" s="15"/>
      <c r="V775" s="15"/>
      <c r="W775" s="15"/>
      <c r="X775" s="15"/>
      <c r="Y775" s="15"/>
      <c r="Z775" s="15"/>
    </row>
    <row r="776" spans="1:26" ht="13.5" customHeight="1" x14ac:dyDescent="0.25">
      <c r="A776" s="44"/>
      <c r="B776" s="44"/>
      <c r="C776" s="44"/>
      <c r="D776" s="45"/>
      <c r="E776" s="46"/>
      <c r="F776" s="15"/>
      <c r="G776" s="15"/>
      <c r="H776" s="44"/>
      <c r="J776" s="46"/>
      <c r="K776" s="52"/>
      <c r="L776" s="15"/>
      <c r="M776" s="15"/>
      <c r="N776" s="15"/>
      <c r="O776" s="15"/>
      <c r="P776" s="15"/>
      <c r="Q776" s="15"/>
      <c r="R776" s="15"/>
      <c r="S776" s="15"/>
      <c r="T776" s="15"/>
      <c r="U776" s="15"/>
      <c r="V776" s="15"/>
      <c r="W776" s="15"/>
      <c r="X776" s="15"/>
      <c r="Y776" s="15"/>
      <c r="Z776" s="15"/>
    </row>
    <row r="777" spans="1:26" ht="13.5" customHeight="1" x14ac:dyDescent="0.25">
      <c r="A777" s="44"/>
      <c r="B777" s="44"/>
      <c r="C777" s="44"/>
      <c r="D777" s="45"/>
      <c r="E777" s="46"/>
      <c r="F777" s="15"/>
      <c r="G777" s="15"/>
      <c r="H777" s="44"/>
      <c r="J777" s="46"/>
      <c r="K777" s="52"/>
      <c r="L777" s="15"/>
      <c r="M777" s="15"/>
      <c r="N777" s="15"/>
      <c r="O777" s="15"/>
      <c r="P777" s="15"/>
      <c r="Q777" s="15"/>
      <c r="R777" s="15"/>
      <c r="S777" s="15"/>
      <c r="T777" s="15"/>
      <c r="U777" s="15"/>
      <c r="V777" s="15"/>
      <c r="W777" s="15"/>
      <c r="X777" s="15"/>
      <c r="Y777" s="15"/>
      <c r="Z777" s="15"/>
    </row>
    <row r="778" spans="1:26" ht="13.5" customHeight="1" x14ac:dyDescent="0.25">
      <c r="A778" s="44"/>
      <c r="B778" s="44"/>
      <c r="C778" s="44"/>
      <c r="D778" s="45"/>
      <c r="E778" s="46"/>
      <c r="F778" s="15"/>
      <c r="G778" s="15"/>
      <c r="H778" s="44"/>
      <c r="J778" s="46"/>
      <c r="K778" s="52"/>
      <c r="L778" s="15"/>
      <c r="M778" s="15"/>
      <c r="N778" s="15"/>
      <c r="O778" s="15"/>
      <c r="P778" s="15"/>
      <c r="Q778" s="15"/>
      <c r="R778" s="15"/>
      <c r="S778" s="15"/>
      <c r="T778" s="15"/>
      <c r="U778" s="15"/>
      <c r="V778" s="15"/>
      <c r="W778" s="15"/>
      <c r="X778" s="15"/>
      <c r="Y778" s="15"/>
      <c r="Z778" s="15"/>
    </row>
    <row r="779" spans="1:26" ht="13.5" customHeight="1" x14ac:dyDescent="0.25">
      <c r="A779" s="44"/>
      <c r="B779" s="44"/>
      <c r="C779" s="44"/>
      <c r="D779" s="45"/>
      <c r="E779" s="46"/>
      <c r="F779" s="15"/>
      <c r="G779" s="15"/>
      <c r="H779" s="44"/>
      <c r="J779" s="46"/>
      <c r="K779" s="52"/>
      <c r="L779" s="15"/>
      <c r="M779" s="15"/>
      <c r="N779" s="15"/>
      <c r="O779" s="15"/>
      <c r="P779" s="15"/>
      <c r="Q779" s="15"/>
      <c r="R779" s="15"/>
      <c r="S779" s="15"/>
      <c r="T779" s="15"/>
      <c r="U779" s="15"/>
      <c r="V779" s="15"/>
      <c r="W779" s="15"/>
      <c r="X779" s="15"/>
      <c r="Y779" s="15"/>
      <c r="Z779" s="15"/>
    </row>
    <row r="780" spans="1:26" ht="13.5" customHeight="1" x14ac:dyDescent="0.25">
      <c r="A780" s="44"/>
      <c r="B780" s="44"/>
      <c r="C780" s="44"/>
      <c r="D780" s="45"/>
      <c r="E780" s="46"/>
      <c r="F780" s="15"/>
      <c r="G780" s="15"/>
      <c r="H780" s="44"/>
      <c r="J780" s="46"/>
      <c r="K780" s="52"/>
      <c r="L780" s="15"/>
      <c r="M780" s="15"/>
      <c r="N780" s="15"/>
      <c r="O780" s="15"/>
      <c r="P780" s="15"/>
      <c r="Q780" s="15"/>
      <c r="R780" s="15"/>
      <c r="S780" s="15"/>
      <c r="T780" s="15"/>
      <c r="U780" s="15"/>
      <c r="V780" s="15"/>
      <c r="W780" s="15"/>
      <c r="X780" s="15"/>
      <c r="Y780" s="15"/>
      <c r="Z780" s="15"/>
    </row>
    <row r="781" spans="1:26" ht="13.5" customHeight="1" x14ac:dyDescent="0.25">
      <c r="A781" s="44"/>
      <c r="B781" s="44"/>
      <c r="C781" s="44"/>
      <c r="D781" s="45"/>
      <c r="E781" s="46"/>
      <c r="F781" s="15"/>
      <c r="G781" s="15"/>
      <c r="H781" s="44"/>
      <c r="J781" s="46"/>
      <c r="K781" s="52"/>
      <c r="L781" s="15"/>
      <c r="M781" s="15"/>
      <c r="N781" s="15"/>
      <c r="O781" s="15"/>
      <c r="P781" s="15"/>
      <c r="Q781" s="15"/>
      <c r="R781" s="15"/>
      <c r="S781" s="15"/>
      <c r="T781" s="15"/>
      <c r="U781" s="15"/>
      <c r="V781" s="15"/>
      <c r="W781" s="15"/>
      <c r="X781" s="15"/>
      <c r="Y781" s="15"/>
      <c r="Z781" s="15"/>
    </row>
    <row r="782" spans="1:26" ht="13.5" customHeight="1" x14ac:dyDescent="0.25">
      <c r="A782" s="44"/>
      <c r="B782" s="44"/>
      <c r="C782" s="44"/>
      <c r="D782" s="45"/>
      <c r="E782" s="46"/>
      <c r="F782" s="15"/>
      <c r="G782" s="15"/>
      <c r="H782" s="44"/>
      <c r="J782" s="46"/>
      <c r="K782" s="52"/>
      <c r="L782" s="15"/>
      <c r="M782" s="15"/>
      <c r="N782" s="15"/>
      <c r="O782" s="15"/>
      <c r="P782" s="15"/>
      <c r="Q782" s="15"/>
      <c r="R782" s="15"/>
      <c r="S782" s="15"/>
      <c r="T782" s="15"/>
      <c r="U782" s="15"/>
      <c r="V782" s="15"/>
      <c r="W782" s="15"/>
      <c r="X782" s="15"/>
      <c r="Y782" s="15"/>
      <c r="Z782" s="15"/>
    </row>
    <row r="783" spans="1:26" ht="13.5" customHeight="1" x14ac:dyDescent="0.25">
      <c r="A783" s="44"/>
      <c r="B783" s="44"/>
      <c r="C783" s="44"/>
      <c r="D783" s="45"/>
      <c r="E783" s="46"/>
      <c r="F783" s="15"/>
      <c r="G783" s="15"/>
      <c r="H783" s="44"/>
      <c r="J783" s="46"/>
      <c r="K783" s="52"/>
      <c r="L783" s="15"/>
      <c r="M783" s="15"/>
      <c r="N783" s="15"/>
      <c r="O783" s="15"/>
      <c r="P783" s="15"/>
      <c r="Q783" s="15"/>
      <c r="R783" s="15"/>
      <c r="S783" s="15"/>
      <c r="T783" s="15"/>
      <c r="U783" s="15"/>
      <c r="V783" s="15"/>
      <c r="W783" s="15"/>
      <c r="X783" s="15"/>
      <c r="Y783" s="15"/>
      <c r="Z783" s="15"/>
    </row>
    <row r="784" spans="1:26" ht="13.5" customHeight="1" x14ac:dyDescent="0.25">
      <c r="A784" s="44"/>
      <c r="B784" s="44"/>
      <c r="C784" s="44"/>
      <c r="D784" s="45"/>
      <c r="E784" s="46"/>
      <c r="F784" s="15"/>
      <c r="G784" s="15"/>
      <c r="H784" s="44"/>
      <c r="J784" s="46"/>
      <c r="K784" s="52"/>
      <c r="L784" s="15"/>
      <c r="M784" s="15"/>
      <c r="N784" s="15"/>
      <c r="O784" s="15"/>
      <c r="P784" s="15"/>
      <c r="Q784" s="15"/>
      <c r="R784" s="15"/>
      <c r="S784" s="15"/>
      <c r="T784" s="15"/>
      <c r="U784" s="15"/>
      <c r="V784" s="15"/>
      <c r="W784" s="15"/>
      <c r="X784" s="15"/>
      <c r="Y784" s="15"/>
      <c r="Z784" s="15"/>
    </row>
    <row r="785" spans="1:26" ht="13.5" customHeight="1" x14ac:dyDescent="0.25">
      <c r="A785" s="44"/>
      <c r="B785" s="44"/>
      <c r="C785" s="44"/>
      <c r="D785" s="45"/>
      <c r="E785" s="46"/>
      <c r="F785" s="15"/>
      <c r="G785" s="15"/>
      <c r="H785" s="44"/>
      <c r="J785" s="46"/>
      <c r="K785" s="52"/>
      <c r="L785" s="15"/>
      <c r="M785" s="15"/>
      <c r="N785" s="15"/>
      <c r="O785" s="15"/>
      <c r="P785" s="15"/>
      <c r="Q785" s="15"/>
      <c r="R785" s="15"/>
      <c r="S785" s="15"/>
      <c r="T785" s="15"/>
      <c r="U785" s="15"/>
      <c r="V785" s="15"/>
      <c r="W785" s="15"/>
      <c r="X785" s="15"/>
      <c r="Y785" s="15"/>
      <c r="Z785" s="15"/>
    </row>
    <row r="786" spans="1:26" ht="13.5" customHeight="1" x14ac:dyDescent="0.25">
      <c r="A786" s="44"/>
      <c r="B786" s="44"/>
      <c r="C786" s="44"/>
      <c r="D786" s="45"/>
      <c r="E786" s="46"/>
      <c r="F786" s="15"/>
      <c r="G786" s="15"/>
      <c r="H786" s="44"/>
      <c r="J786" s="46"/>
      <c r="K786" s="52"/>
      <c r="L786" s="15"/>
      <c r="M786" s="15"/>
      <c r="N786" s="15"/>
      <c r="O786" s="15"/>
      <c r="P786" s="15"/>
      <c r="Q786" s="15"/>
      <c r="R786" s="15"/>
      <c r="S786" s="15"/>
      <c r="T786" s="15"/>
      <c r="U786" s="15"/>
      <c r="V786" s="15"/>
      <c r="W786" s="15"/>
      <c r="X786" s="15"/>
      <c r="Y786" s="15"/>
      <c r="Z786" s="15"/>
    </row>
    <row r="787" spans="1:26" ht="13.5" customHeight="1" x14ac:dyDescent="0.25">
      <c r="A787" s="44"/>
      <c r="B787" s="44"/>
      <c r="C787" s="44"/>
      <c r="D787" s="45"/>
      <c r="E787" s="46"/>
      <c r="F787" s="15"/>
      <c r="G787" s="15"/>
      <c r="H787" s="44"/>
      <c r="J787" s="46"/>
      <c r="K787" s="52"/>
      <c r="L787" s="15"/>
      <c r="M787" s="15"/>
      <c r="N787" s="15"/>
      <c r="O787" s="15"/>
      <c r="P787" s="15"/>
      <c r="Q787" s="15"/>
      <c r="R787" s="15"/>
      <c r="S787" s="15"/>
      <c r="T787" s="15"/>
      <c r="U787" s="15"/>
      <c r="V787" s="15"/>
      <c r="W787" s="15"/>
      <c r="X787" s="15"/>
      <c r="Y787" s="15"/>
      <c r="Z787" s="15"/>
    </row>
    <row r="788" spans="1:26" ht="13.5" customHeight="1" x14ac:dyDescent="0.25">
      <c r="A788" s="44"/>
      <c r="B788" s="44"/>
      <c r="C788" s="44"/>
      <c r="D788" s="45"/>
      <c r="E788" s="46"/>
      <c r="F788" s="15"/>
      <c r="G788" s="15"/>
      <c r="H788" s="44"/>
      <c r="J788" s="46"/>
      <c r="K788" s="52"/>
      <c r="L788" s="15"/>
      <c r="M788" s="15"/>
      <c r="N788" s="15"/>
      <c r="O788" s="15"/>
      <c r="P788" s="15"/>
      <c r="Q788" s="15"/>
      <c r="R788" s="15"/>
      <c r="S788" s="15"/>
      <c r="T788" s="15"/>
      <c r="U788" s="15"/>
      <c r="V788" s="15"/>
      <c r="W788" s="15"/>
      <c r="X788" s="15"/>
      <c r="Y788" s="15"/>
      <c r="Z788" s="15"/>
    </row>
    <row r="789" spans="1:26" ht="13.5" customHeight="1" x14ac:dyDescent="0.25">
      <c r="A789" s="44"/>
      <c r="B789" s="44"/>
      <c r="C789" s="44"/>
      <c r="D789" s="45"/>
      <c r="E789" s="46"/>
      <c r="F789" s="15"/>
      <c r="G789" s="15"/>
      <c r="H789" s="44"/>
      <c r="J789" s="46"/>
      <c r="K789" s="52"/>
      <c r="L789" s="15"/>
      <c r="M789" s="15"/>
      <c r="N789" s="15"/>
      <c r="O789" s="15"/>
      <c r="P789" s="15"/>
      <c r="Q789" s="15"/>
      <c r="R789" s="15"/>
      <c r="S789" s="15"/>
      <c r="T789" s="15"/>
      <c r="U789" s="15"/>
      <c r="V789" s="15"/>
      <c r="W789" s="15"/>
      <c r="X789" s="15"/>
      <c r="Y789" s="15"/>
      <c r="Z789" s="15"/>
    </row>
    <row r="790" spans="1:26" ht="13.5" customHeight="1" x14ac:dyDescent="0.25">
      <c r="A790" s="44"/>
      <c r="B790" s="44"/>
      <c r="C790" s="44"/>
      <c r="D790" s="45"/>
      <c r="E790" s="46"/>
      <c r="F790" s="15"/>
      <c r="G790" s="15"/>
      <c r="H790" s="44"/>
      <c r="J790" s="46"/>
      <c r="K790" s="52"/>
      <c r="L790" s="15"/>
      <c r="M790" s="15"/>
      <c r="N790" s="15"/>
      <c r="O790" s="15"/>
      <c r="P790" s="15"/>
      <c r="Q790" s="15"/>
      <c r="R790" s="15"/>
      <c r="S790" s="15"/>
      <c r="T790" s="15"/>
      <c r="U790" s="15"/>
      <c r="V790" s="15"/>
      <c r="W790" s="15"/>
      <c r="X790" s="15"/>
      <c r="Y790" s="15"/>
      <c r="Z790" s="15"/>
    </row>
    <row r="791" spans="1:26" ht="13.5" customHeight="1" x14ac:dyDescent="0.25">
      <c r="A791" s="44"/>
      <c r="B791" s="44"/>
      <c r="C791" s="44"/>
      <c r="D791" s="45"/>
      <c r="E791" s="46"/>
      <c r="F791" s="15"/>
      <c r="G791" s="15"/>
      <c r="H791" s="44"/>
      <c r="J791" s="46"/>
      <c r="K791" s="52"/>
      <c r="L791" s="15"/>
      <c r="M791" s="15"/>
      <c r="N791" s="15"/>
      <c r="O791" s="15"/>
      <c r="P791" s="15"/>
      <c r="Q791" s="15"/>
      <c r="R791" s="15"/>
      <c r="S791" s="15"/>
      <c r="T791" s="15"/>
      <c r="U791" s="15"/>
      <c r="V791" s="15"/>
      <c r="W791" s="15"/>
      <c r="X791" s="15"/>
      <c r="Y791" s="15"/>
      <c r="Z791" s="15"/>
    </row>
    <row r="792" spans="1:26" ht="13.5" customHeight="1" x14ac:dyDescent="0.25">
      <c r="A792" s="44"/>
      <c r="B792" s="44"/>
      <c r="C792" s="44"/>
      <c r="D792" s="45"/>
      <c r="E792" s="46"/>
      <c r="F792" s="15"/>
      <c r="G792" s="15"/>
      <c r="H792" s="44"/>
      <c r="J792" s="46"/>
      <c r="K792" s="52"/>
      <c r="L792" s="15"/>
      <c r="M792" s="15"/>
      <c r="N792" s="15"/>
      <c r="O792" s="15"/>
      <c r="P792" s="15"/>
      <c r="Q792" s="15"/>
      <c r="R792" s="15"/>
      <c r="S792" s="15"/>
      <c r="T792" s="15"/>
      <c r="U792" s="15"/>
      <c r="V792" s="15"/>
      <c r="W792" s="15"/>
      <c r="X792" s="15"/>
      <c r="Y792" s="15"/>
      <c r="Z792" s="15"/>
    </row>
    <row r="793" spans="1:26" ht="13.5" customHeight="1" x14ac:dyDescent="0.25">
      <c r="A793" s="44"/>
      <c r="B793" s="44"/>
      <c r="C793" s="44"/>
      <c r="D793" s="45"/>
      <c r="E793" s="46"/>
      <c r="F793" s="15"/>
      <c r="G793" s="15"/>
      <c r="H793" s="44"/>
      <c r="J793" s="46"/>
      <c r="K793" s="52"/>
      <c r="L793" s="15"/>
      <c r="M793" s="15"/>
      <c r="N793" s="15"/>
      <c r="O793" s="15"/>
      <c r="P793" s="15"/>
      <c r="Q793" s="15"/>
      <c r="R793" s="15"/>
      <c r="S793" s="15"/>
      <c r="T793" s="15"/>
      <c r="U793" s="15"/>
      <c r="V793" s="15"/>
      <c r="W793" s="15"/>
      <c r="X793" s="15"/>
      <c r="Y793" s="15"/>
      <c r="Z793" s="15"/>
    </row>
    <row r="794" spans="1:26" ht="13.5" customHeight="1" x14ac:dyDescent="0.25">
      <c r="A794" s="44"/>
      <c r="B794" s="44"/>
      <c r="C794" s="44"/>
      <c r="D794" s="45"/>
      <c r="E794" s="46"/>
      <c r="F794" s="15"/>
      <c r="G794" s="15"/>
      <c r="H794" s="44"/>
      <c r="J794" s="46"/>
      <c r="K794" s="52"/>
      <c r="L794" s="15"/>
      <c r="M794" s="15"/>
      <c r="N794" s="15"/>
      <c r="O794" s="15"/>
      <c r="P794" s="15"/>
      <c r="Q794" s="15"/>
      <c r="R794" s="15"/>
      <c r="S794" s="15"/>
      <c r="T794" s="15"/>
      <c r="U794" s="15"/>
      <c r="V794" s="15"/>
      <c r="W794" s="15"/>
      <c r="X794" s="15"/>
      <c r="Y794" s="15"/>
      <c r="Z794" s="15"/>
    </row>
    <row r="795" spans="1:26" ht="13.5" customHeight="1" x14ac:dyDescent="0.25">
      <c r="A795" s="44"/>
      <c r="B795" s="44"/>
      <c r="C795" s="44"/>
      <c r="D795" s="45"/>
      <c r="E795" s="46"/>
      <c r="F795" s="15"/>
      <c r="G795" s="15"/>
      <c r="H795" s="44"/>
      <c r="J795" s="46"/>
      <c r="K795" s="52"/>
      <c r="L795" s="15"/>
      <c r="M795" s="15"/>
      <c r="N795" s="15"/>
      <c r="O795" s="15"/>
      <c r="P795" s="15"/>
      <c r="Q795" s="15"/>
      <c r="R795" s="15"/>
      <c r="S795" s="15"/>
      <c r="T795" s="15"/>
      <c r="U795" s="15"/>
      <c r="V795" s="15"/>
      <c r="W795" s="15"/>
      <c r="X795" s="15"/>
      <c r="Y795" s="15"/>
      <c r="Z795" s="15"/>
    </row>
    <row r="796" spans="1:26" ht="13.5" customHeight="1" x14ac:dyDescent="0.25">
      <c r="A796" s="44"/>
      <c r="B796" s="44"/>
      <c r="C796" s="44"/>
      <c r="D796" s="45"/>
      <c r="E796" s="46"/>
      <c r="F796" s="15"/>
      <c r="G796" s="15"/>
      <c r="H796" s="44"/>
      <c r="J796" s="46"/>
      <c r="K796" s="52"/>
      <c r="L796" s="15"/>
      <c r="M796" s="15"/>
      <c r="N796" s="15"/>
      <c r="O796" s="15"/>
      <c r="P796" s="15"/>
      <c r="Q796" s="15"/>
      <c r="R796" s="15"/>
      <c r="S796" s="15"/>
      <c r="T796" s="15"/>
      <c r="U796" s="15"/>
      <c r="V796" s="15"/>
      <c r="W796" s="15"/>
      <c r="X796" s="15"/>
      <c r="Y796" s="15"/>
      <c r="Z796" s="15"/>
    </row>
    <row r="797" spans="1:26" ht="13.5" customHeight="1" x14ac:dyDescent="0.25">
      <c r="A797" s="44"/>
      <c r="B797" s="44"/>
      <c r="C797" s="44"/>
      <c r="D797" s="45"/>
      <c r="E797" s="46"/>
      <c r="F797" s="15"/>
      <c r="G797" s="15"/>
      <c r="H797" s="44"/>
      <c r="J797" s="46"/>
      <c r="K797" s="52"/>
      <c r="L797" s="15"/>
      <c r="M797" s="15"/>
      <c r="N797" s="15"/>
      <c r="O797" s="15"/>
      <c r="P797" s="15"/>
      <c r="Q797" s="15"/>
      <c r="R797" s="15"/>
      <c r="S797" s="15"/>
      <c r="T797" s="15"/>
      <c r="U797" s="15"/>
      <c r="V797" s="15"/>
      <c r="W797" s="15"/>
      <c r="X797" s="15"/>
      <c r="Y797" s="15"/>
      <c r="Z797" s="15"/>
    </row>
    <row r="798" spans="1:26" ht="13.5" customHeight="1" x14ac:dyDescent="0.25">
      <c r="A798" s="44"/>
      <c r="B798" s="44"/>
      <c r="C798" s="44"/>
      <c r="D798" s="45"/>
      <c r="E798" s="46"/>
      <c r="F798" s="15"/>
      <c r="G798" s="15"/>
      <c r="H798" s="44"/>
      <c r="J798" s="46"/>
      <c r="K798" s="52"/>
      <c r="L798" s="15"/>
      <c r="M798" s="15"/>
      <c r="N798" s="15"/>
      <c r="O798" s="15"/>
      <c r="P798" s="15"/>
      <c r="Q798" s="15"/>
      <c r="R798" s="15"/>
      <c r="S798" s="15"/>
      <c r="T798" s="15"/>
      <c r="U798" s="15"/>
      <c r="V798" s="15"/>
      <c r="W798" s="15"/>
      <c r="X798" s="15"/>
      <c r="Y798" s="15"/>
      <c r="Z798" s="15"/>
    </row>
    <row r="799" spans="1:26" ht="13.5" customHeight="1" x14ac:dyDescent="0.25">
      <c r="A799" s="44"/>
      <c r="B799" s="44"/>
      <c r="C799" s="44"/>
      <c r="D799" s="45"/>
      <c r="E799" s="46"/>
      <c r="F799" s="15"/>
      <c r="G799" s="15"/>
      <c r="H799" s="44"/>
      <c r="J799" s="46"/>
      <c r="K799" s="52"/>
      <c r="L799" s="15"/>
      <c r="M799" s="15"/>
      <c r="N799" s="15"/>
      <c r="O799" s="15"/>
      <c r="P799" s="15"/>
      <c r="Q799" s="15"/>
      <c r="R799" s="15"/>
      <c r="S799" s="15"/>
      <c r="T799" s="15"/>
      <c r="U799" s="15"/>
      <c r="V799" s="15"/>
      <c r="W799" s="15"/>
      <c r="X799" s="15"/>
      <c r="Y799" s="15"/>
      <c r="Z799" s="15"/>
    </row>
    <row r="800" spans="1:26" ht="13.5" customHeight="1" x14ac:dyDescent="0.25">
      <c r="A800" s="44"/>
      <c r="B800" s="44"/>
      <c r="C800" s="44"/>
      <c r="D800" s="45"/>
      <c r="E800" s="46"/>
      <c r="F800" s="15"/>
      <c r="G800" s="15"/>
      <c r="H800" s="44"/>
      <c r="J800" s="46"/>
      <c r="K800" s="52"/>
      <c r="L800" s="15"/>
      <c r="M800" s="15"/>
      <c r="N800" s="15"/>
      <c r="O800" s="15"/>
      <c r="P800" s="15"/>
      <c r="Q800" s="15"/>
      <c r="R800" s="15"/>
      <c r="S800" s="15"/>
      <c r="T800" s="15"/>
      <c r="U800" s="15"/>
      <c r="V800" s="15"/>
      <c r="W800" s="15"/>
      <c r="X800" s="15"/>
      <c r="Y800" s="15"/>
      <c r="Z800" s="15"/>
    </row>
    <row r="801" spans="1:26" ht="13.5" customHeight="1" x14ac:dyDescent="0.25">
      <c r="A801" s="44"/>
      <c r="B801" s="44"/>
      <c r="C801" s="44"/>
      <c r="D801" s="45"/>
      <c r="E801" s="46"/>
      <c r="F801" s="15"/>
      <c r="G801" s="15"/>
      <c r="H801" s="44"/>
      <c r="J801" s="46"/>
      <c r="K801" s="52"/>
      <c r="L801" s="15"/>
      <c r="M801" s="15"/>
      <c r="N801" s="15"/>
      <c r="O801" s="15"/>
      <c r="P801" s="15"/>
      <c r="Q801" s="15"/>
      <c r="R801" s="15"/>
      <c r="S801" s="15"/>
      <c r="T801" s="15"/>
      <c r="U801" s="15"/>
      <c r="V801" s="15"/>
      <c r="W801" s="15"/>
      <c r="X801" s="15"/>
      <c r="Y801" s="15"/>
      <c r="Z801" s="15"/>
    </row>
    <row r="802" spans="1:26" ht="13.5" customHeight="1" x14ac:dyDescent="0.25">
      <c r="A802" s="44"/>
      <c r="B802" s="44"/>
      <c r="C802" s="44"/>
      <c r="D802" s="45"/>
      <c r="E802" s="46"/>
      <c r="F802" s="15"/>
      <c r="G802" s="15"/>
      <c r="H802" s="44"/>
      <c r="J802" s="46"/>
      <c r="K802" s="52"/>
      <c r="L802" s="15"/>
      <c r="M802" s="15"/>
      <c r="N802" s="15"/>
      <c r="O802" s="15"/>
      <c r="P802" s="15"/>
      <c r="Q802" s="15"/>
      <c r="R802" s="15"/>
      <c r="S802" s="15"/>
      <c r="T802" s="15"/>
      <c r="U802" s="15"/>
      <c r="V802" s="15"/>
      <c r="W802" s="15"/>
      <c r="X802" s="15"/>
      <c r="Y802" s="15"/>
      <c r="Z802" s="15"/>
    </row>
    <row r="803" spans="1:26" ht="13.5" customHeight="1" x14ac:dyDescent="0.25">
      <c r="A803" s="44"/>
      <c r="B803" s="44"/>
      <c r="C803" s="44"/>
      <c r="D803" s="45"/>
      <c r="E803" s="46"/>
      <c r="F803" s="15"/>
      <c r="G803" s="15"/>
      <c r="H803" s="44"/>
      <c r="J803" s="46"/>
      <c r="K803" s="52"/>
      <c r="L803" s="15"/>
      <c r="M803" s="15"/>
      <c r="N803" s="15"/>
      <c r="O803" s="15"/>
      <c r="P803" s="15"/>
      <c r="Q803" s="15"/>
      <c r="R803" s="15"/>
      <c r="S803" s="15"/>
      <c r="T803" s="15"/>
      <c r="U803" s="15"/>
      <c r="V803" s="15"/>
      <c r="W803" s="15"/>
      <c r="X803" s="15"/>
      <c r="Y803" s="15"/>
      <c r="Z803" s="15"/>
    </row>
    <row r="804" spans="1:26" ht="13.5" customHeight="1" x14ac:dyDescent="0.25">
      <c r="A804" s="44"/>
      <c r="B804" s="44"/>
      <c r="C804" s="44"/>
      <c r="D804" s="45"/>
      <c r="E804" s="46"/>
      <c r="F804" s="15"/>
      <c r="G804" s="15"/>
      <c r="H804" s="44"/>
      <c r="J804" s="46"/>
      <c r="K804" s="52"/>
      <c r="L804" s="15"/>
      <c r="M804" s="15"/>
      <c r="N804" s="15"/>
      <c r="O804" s="15"/>
      <c r="P804" s="15"/>
      <c r="Q804" s="15"/>
      <c r="R804" s="15"/>
      <c r="S804" s="15"/>
      <c r="T804" s="15"/>
      <c r="U804" s="15"/>
      <c r="V804" s="15"/>
      <c r="W804" s="15"/>
      <c r="X804" s="15"/>
      <c r="Y804" s="15"/>
      <c r="Z804" s="15"/>
    </row>
    <row r="805" spans="1:26" ht="13.5" customHeight="1" x14ac:dyDescent="0.25">
      <c r="A805" s="44"/>
      <c r="B805" s="44"/>
      <c r="C805" s="44"/>
      <c r="D805" s="45"/>
      <c r="E805" s="46"/>
      <c r="F805" s="15"/>
      <c r="G805" s="15"/>
      <c r="H805" s="44"/>
      <c r="J805" s="46"/>
      <c r="K805" s="52"/>
      <c r="L805" s="15"/>
      <c r="M805" s="15"/>
      <c r="N805" s="15"/>
      <c r="O805" s="15"/>
      <c r="P805" s="15"/>
      <c r="Q805" s="15"/>
      <c r="R805" s="15"/>
      <c r="S805" s="15"/>
      <c r="T805" s="15"/>
      <c r="U805" s="15"/>
      <c r="V805" s="15"/>
      <c r="W805" s="15"/>
      <c r="X805" s="15"/>
      <c r="Y805" s="15"/>
      <c r="Z805" s="15"/>
    </row>
    <row r="806" spans="1:26" ht="13.5" customHeight="1" x14ac:dyDescent="0.25">
      <c r="A806" s="44"/>
      <c r="B806" s="44"/>
      <c r="C806" s="44"/>
      <c r="D806" s="45"/>
      <c r="E806" s="46"/>
      <c r="F806" s="15"/>
      <c r="G806" s="15"/>
      <c r="H806" s="44"/>
      <c r="J806" s="46"/>
      <c r="K806" s="52"/>
      <c r="L806" s="15"/>
      <c r="M806" s="15"/>
      <c r="N806" s="15"/>
      <c r="O806" s="15"/>
      <c r="P806" s="15"/>
      <c r="Q806" s="15"/>
      <c r="R806" s="15"/>
      <c r="S806" s="15"/>
      <c r="T806" s="15"/>
      <c r="U806" s="15"/>
      <c r="V806" s="15"/>
      <c r="W806" s="15"/>
      <c r="X806" s="15"/>
      <c r="Y806" s="15"/>
      <c r="Z806" s="15"/>
    </row>
    <row r="807" spans="1:26" ht="13.5" customHeight="1" x14ac:dyDescent="0.25">
      <c r="A807" s="44"/>
      <c r="B807" s="44"/>
      <c r="C807" s="44"/>
      <c r="D807" s="45"/>
      <c r="E807" s="46"/>
      <c r="F807" s="15"/>
      <c r="G807" s="15"/>
      <c r="H807" s="44"/>
      <c r="J807" s="46"/>
      <c r="K807" s="52"/>
      <c r="L807" s="15"/>
      <c r="M807" s="15"/>
      <c r="N807" s="15"/>
      <c r="O807" s="15"/>
      <c r="P807" s="15"/>
      <c r="Q807" s="15"/>
      <c r="R807" s="15"/>
      <c r="S807" s="15"/>
      <c r="T807" s="15"/>
      <c r="U807" s="15"/>
      <c r="V807" s="15"/>
      <c r="W807" s="15"/>
      <c r="X807" s="15"/>
      <c r="Y807" s="15"/>
      <c r="Z807" s="15"/>
    </row>
    <row r="808" spans="1:26" ht="13.5" customHeight="1" x14ac:dyDescent="0.25">
      <c r="A808" s="44"/>
      <c r="B808" s="44"/>
      <c r="C808" s="44"/>
      <c r="D808" s="45"/>
      <c r="E808" s="46"/>
      <c r="F808" s="15"/>
      <c r="G808" s="15"/>
      <c r="H808" s="44"/>
      <c r="J808" s="46"/>
      <c r="K808" s="52"/>
      <c r="L808" s="15"/>
      <c r="M808" s="15"/>
      <c r="N808" s="15"/>
      <c r="O808" s="15"/>
      <c r="P808" s="15"/>
      <c r="Q808" s="15"/>
      <c r="R808" s="15"/>
      <c r="S808" s="15"/>
      <c r="T808" s="15"/>
      <c r="U808" s="15"/>
      <c r="V808" s="15"/>
      <c r="W808" s="15"/>
      <c r="X808" s="15"/>
      <c r="Y808" s="15"/>
      <c r="Z808" s="15"/>
    </row>
    <row r="809" spans="1:26" ht="13.5" customHeight="1" x14ac:dyDescent="0.25">
      <c r="A809" s="44"/>
      <c r="B809" s="44"/>
      <c r="C809" s="44"/>
      <c r="D809" s="45"/>
      <c r="E809" s="46"/>
      <c r="F809" s="15"/>
      <c r="G809" s="15"/>
      <c r="H809" s="44"/>
      <c r="J809" s="46"/>
      <c r="K809" s="52"/>
      <c r="L809" s="15"/>
      <c r="M809" s="15"/>
      <c r="N809" s="15"/>
      <c r="O809" s="15"/>
      <c r="P809" s="15"/>
      <c r="Q809" s="15"/>
      <c r="R809" s="15"/>
      <c r="S809" s="15"/>
      <c r="T809" s="15"/>
      <c r="U809" s="15"/>
      <c r="V809" s="15"/>
      <c r="W809" s="15"/>
      <c r="X809" s="15"/>
      <c r="Y809" s="15"/>
      <c r="Z809" s="15"/>
    </row>
    <row r="810" spans="1:26" ht="13.5" customHeight="1" x14ac:dyDescent="0.25">
      <c r="A810" s="44"/>
      <c r="B810" s="44"/>
      <c r="C810" s="44"/>
      <c r="D810" s="45"/>
      <c r="E810" s="46"/>
      <c r="F810" s="15"/>
      <c r="G810" s="15"/>
      <c r="H810" s="44"/>
      <c r="J810" s="46"/>
      <c r="K810" s="52"/>
      <c r="L810" s="15"/>
      <c r="M810" s="15"/>
      <c r="N810" s="15"/>
      <c r="O810" s="15"/>
      <c r="P810" s="15"/>
      <c r="Q810" s="15"/>
      <c r="R810" s="15"/>
      <c r="S810" s="15"/>
      <c r="T810" s="15"/>
      <c r="U810" s="15"/>
      <c r="V810" s="15"/>
      <c r="W810" s="15"/>
      <c r="X810" s="15"/>
      <c r="Y810" s="15"/>
      <c r="Z810" s="15"/>
    </row>
    <row r="811" spans="1:26" ht="13.5" customHeight="1" x14ac:dyDescent="0.25">
      <c r="A811" s="44"/>
      <c r="B811" s="44"/>
      <c r="C811" s="44"/>
      <c r="D811" s="45"/>
      <c r="E811" s="46"/>
      <c r="F811" s="15"/>
      <c r="G811" s="15"/>
      <c r="H811" s="44"/>
      <c r="J811" s="46"/>
      <c r="K811" s="52"/>
      <c r="L811" s="15"/>
      <c r="M811" s="15"/>
      <c r="N811" s="15"/>
      <c r="O811" s="15"/>
      <c r="P811" s="15"/>
      <c r="Q811" s="15"/>
      <c r="R811" s="15"/>
      <c r="S811" s="15"/>
      <c r="T811" s="15"/>
      <c r="U811" s="15"/>
      <c r="V811" s="15"/>
      <c r="W811" s="15"/>
      <c r="X811" s="15"/>
      <c r="Y811" s="15"/>
      <c r="Z811" s="15"/>
    </row>
    <row r="812" spans="1:26" ht="13.5" customHeight="1" x14ac:dyDescent="0.25">
      <c r="A812" s="44"/>
      <c r="B812" s="44"/>
      <c r="C812" s="44"/>
      <c r="D812" s="45"/>
      <c r="E812" s="46"/>
      <c r="F812" s="15"/>
      <c r="G812" s="15"/>
      <c r="H812" s="44"/>
      <c r="J812" s="46"/>
      <c r="K812" s="52"/>
      <c r="L812" s="15"/>
      <c r="M812" s="15"/>
      <c r="N812" s="15"/>
      <c r="O812" s="15"/>
      <c r="P812" s="15"/>
      <c r="Q812" s="15"/>
      <c r="R812" s="15"/>
      <c r="S812" s="15"/>
      <c r="T812" s="15"/>
      <c r="U812" s="15"/>
      <c r="V812" s="15"/>
      <c r="W812" s="15"/>
      <c r="X812" s="15"/>
      <c r="Y812" s="15"/>
      <c r="Z812" s="15"/>
    </row>
    <row r="813" spans="1:26" ht="13.5" customHeight="1" x14ac:dyDescent="0.25">
      <c r="A813" s="44"/>
      <c r="B813" s="44"/>
      <c r="C813" s="44"/>
      <c r="D813" s="45"/>
      <c r="E813" s="46"/>
      <c r="F813" s="15"/>
      <c r="G813" s="15"/>
      <c r="H813" s="44"/>
      <c r="J813" s="46"/>
      <c r="K813" s="52"/>
      <c r="L813" s="15"/>
      <c r="M813" s="15"/>
      <c r="N813" s="15"/>
      <c r="O813" s="15"/>
      <c r="P813" s="15"/>
      <c r="Q813" s="15"/>
      <c r="R813" s="15"/>
      <c r="S813" s="15"/>
      <c r="T813" s="15"/>
      <c r="U813" s="15"/>
      <c r="V813" s="15"/>
      <c r="W813" s="15"/>
      <c r="X813" s="15"/>
      <c r="Y813" s="15"/>
      <c r="Z813" s="15"/>
    </row>
    <row r="814" spans="1:26" ht="13.5" customHeight="1" x14ac:dyDescent="0.25">
      <c r="A814" s="44"/>
      <c r="B814" s="44"/>
      <c r="C814" s="44"/>
      <c r="D814" s="45"/>
      <c r="E814" s="46"/>
      <c r="F814" s="15"/>
      <c r="G814" s="15"/>
      <c r="H814" s="44"/>
      <c r="J814" s="46"/>
      <c r="K814" s="52"/>
      <c r="L814" s="15"/>
      <c r="M814" s="15"/>
      <c r="N814" s="15"/>
      <c r="O814" s="15"/>
      <c r="P814" s="15"/>
      <c r="Q814" s="15"/>
      <c r="R814" s="15"/>
      <c r="S814" s="15"/>
      <c r="T814" s="15"/>
      <c r="U814" s="15"/>
      <c r="V814" s="15"/>
      <c r="W814" s="15"/>
      <c r="X814" s="15"/>
      <c r="Y814" s="15"/>
      <c r="Z814" s="15"/>
    </row>
    <row r="815" spans="1:26" ht="13.5" customHeight="1" x14ac:dyDescent="0.25">
      <c r="A815" s="44"/>
      <c r="B815" s="44"/>
      <c r="C815" s="44"/>
      <c r="D815" s="45"/>
      <c r="E815" s="46"/>
      <c r="F815" s="15"/>
      <c r="G815" s="15"/>
      <c r="H815" s="44"/>
      <c r="J815" s="46"/>
      <c r="K815" s="52"/>
      <c r="L815" s="15"/>
      <c r="M815" s="15"/>
      <c r="N815" s="15"/>
      <c r="O815" s="15"/>
      <c r="P815" s="15"/>
      <c r="Q815" s="15"/>
      <c r="R815" s="15"/>
      <c r="S815" s="15"/>
      <c r="T815" s="15"/>
      <c r="U815" s="15"/>
      <c r="V815" s="15"/>
      <c r="W815" s="15"/>
      <c r="X815" s="15"/>
      <c r="Y815" s="15"/>
      <c r="Z815" s="15"/>
    </row>
    <row r="816" spans="1:26" ht="13.5" customHeight="1" x14ac:dyDescent="0.25">
      <c r="A816" s="44"/>
      <c r="B816" s="44"/>
      <c r="C816" s="44"/>
      <c r="D816" s="45"/>
      <c r="E816" s="46"/>
      <c r="F816" s="15"/>
      <c r="G816" s="15"/>
      <c r="H816" s="44"/>
      <c r="J816" s="46"/>
      <c r="K816" s="52"/>
      <c r="L816" s="15"/>
      <c r="M816" s="15"/>
      <c r="N816" s="15"/>
      <c r="O816" s="15"/>
      <c r="P816" s="15"/>
      <c r="Q816" s="15"/>
      <c r="R816" s="15"/>
      <c r="S816" s="15"/>
      <c r="T816" s="15"/>
      <c r="U816" s="15"/>
      <c r="V816" s="15"/>
      <c r="W816" s="15"/>
      <c r="X816" s="15"/>
      <c r="Y816" s="15"/>
      <c r="Z816" s="15"/>
    </row>
    <row r="817" spans="1:26" ht="13.5" customHeight="1" x14ac:dyDescent="0.25">
      <c r="A817" s="44"/>
      <c r="B817" s="44"/>
      <c r="C817" s="44"/>
      <c r="D817" s="45"/>
      <c r="E817" s="46"/>
      <c r="F817" s="15"/>
      <c r="G817" s="15"/>
      <c r="H817" s="44"/>
      <c r="J817" s="46"/>
      <c r="K817" s="52"/>
      <c r="L817" s="15"/>
      <c r="M817" s="15"/>
      <c r="N817" s="15"/>
      <c r="O817" s="15"/>
      <c r="P817" s="15"/>
      <c r="Q817" s="15"/>
      <c r="R817" s="15"/>
      <c r="S817" s="15"/>
      <c r="T817" s="15"/>
      <c r="U817" s="15"/>
      <c r="V817" s="15"/>
      <c r="W817" s="15"/>
      <c r="X817" s="15"/>
      <c r="Y817" s="15"/>
      <c r="Z817" s="15"/>
    </row>
    <row r="818" spans="1:26" ht="13.5" customHeight="1" x14ac:dyDescent="0.25">
      <c r="A818" s="44"/>
      <c r="B818" s="44"/>
      <c r="C818" s="44"/>
      <c r="D818" s="45"/>
      <c r="E818" s="46"/>
      <c r="F818" s="15"/>
      <c r="G818" s="15"/>
      <c r="H818" s="44"/>
      <c r="J818" s="46"/>
      <c r="K818" s="52"/>
      <c r="L818" s="15"/>
      <c r="M818" s="15"/>
      <c r="N818" s="15"/>
      <c r="O818" s="15"/>
      <c r="P818" s="15"/>
      <c r="Q818" s="15"/>
      <c r="R818" s="15"/>
      <c r="S818" s="15"/>
      <c r="T818" s="15"/>
      <c r="U818" s="15"/>
      <c r="V818" s="15"/>
      <c r="W818" s="15"/>
      <c r="X818" s="15"/>
      <c r="Y818" s="15"/>
      <c r="Z818" s="15"/>
    </row>
    <row r="819" spans="1:26" ht="13.5" customHeight="1" x14ac:dyDescent="0.25">
      <c r="A819" s="44"/>
      <c r="B819" s="44"/>
      <c r="C819" s="44"/>
      <c r="D819" s="45"/>
      <c r="E819" s="46"/>
      <c r="F819" s="15"/>
      <c r="G819" s="15"/>
      <c r="H819" s="44"/>
      <c r="J819" s="46"/>
      <c r="K819" s="52"/>
      <c r="L819" s="15"/>
      <c r="M819" s="15"/>
      <c r="N819" s="15"/>
      <c r="O819" s="15"/>
      <c r="P819" s="15"/>
      <c r="Q819" s="15"/>
      <c r="R819" s="15"/>
      <c r="S819" s="15"/>
      <c r="T819" s="15"/>
      <c r="U819" s="15"/>
      <c r="V819" s="15"/>
      <c r="W819" s="15"/>
      <c r="X819" s="15"/>
      <c r="Y819" s="15"/>
      <c r="Z819" s="15"/>
    </row>
    <row r="820" spans="1:26" ht="13.5" customHeight="1" x14ac:dyDescent="0.25">
      <c r="A820" s="44"/>
      <c r="B820" s="44"/>
      <c r="C820" s="44"/>
      <c r="D820" s="45"/>
      <c r="E820" s="46"/>
      <c r="F820" s="15"/>
      <c r="G820" s="15"/>
      <c r="H820" s="44"/>
      <c r="J820" s="46"/>
      <c r="K820" s="52"/>
      <c r="L820" s="15"/>
      <c r="M820" s="15"/>
      <c r="N820" s="15"/>
      <c r="O820" s="15"/>
      <c r="P820" s="15"/>
      <c r="Q820" s="15"/>
      <c r="R820" s="15"/>
      <c r="S820" s="15"/>
      <c r="T820" s="15"/>
      <c r="U820" s="15"/>
      <c r="V820" s="15"/>
      <c r="W820" s="15"/>
      <c r="X820" s="15"/>
      <c r="Y820" s="15"/>
      <c r="Z820" s="15"/>
    </row>
    <row r="821" spans="1:26" ht="13.5" customHeight="1" x14ac:dyDescent="0.25">
      <c r="A821" s="44"/>
      <c r="B821" s="44"/>
      <c r="C821" s="44"/>
      <c r="D821" s="45"/>
      <c r="E821" s="46"/>
      <c r="F821" s="15"/>
      <c r="G821" s="15"/>
      <c r="H821" s="44"/>
      <c r="J821" s="46"/>
      <c r="K821" s="52"/>
      <c r="L821" s="15"/>
      <c r="M821" s="15"/>
      <c r="N821" s="15"/>
      <c r="O821" s="15"/>
      <c r="P821" s="15"/>
      <c r="Q821" s="15"/>
      <c r="R821" s="15"/>
      <c r="S821" s="15"/>
      <c r="T821" s="15"/>
      <c r="U821" s="15"/>
      <c r="V821" s="15"/>
      <c r="W821" s="15"/>
      <c r="X821" s="15"/>
      <c r="Y821" s="15"/>
      <c r="Z821" s="15"/>
    </row>
    <row r="822" spans="1:26" ht="13.5" customHeight="1" x14ac:dyDescent="0.25">
      <c r="A822" s="44"/>
      <c r="B822" s="44"/>
      <c r="C822" s="44"/>
      <c r="D822" s="45"/>
      <c r="E822" s="46"/>
      <c r="F822" s="15"/>
      <c r="G822" s="15"/>
      <c r="H822" s="44"/>
      <c r="J822" s="46"/>
      <c r="K822" s="52"/>
      <c r="L822" s="15"/>
      <c r="M822" s="15"/>
      <c r="N822" s="15"/>
      <c r="O822" s="15"/>
      <c r="P822" s="15"/>
      <c r="Q822" s="15"/>
      <c r="R822" s="15"/>
      <c r="S822" s="15"/>
      <c r="T822" s="15"/>
      <c r="U822" s="15"/>
      <c r="V822" s="15"/>
      <c r="W822" s="15"/>
      <c r="X822" s="15"/>
      <c r="Y822" s="15"/>
      <c r="Z822" s="15"/>
    </row>
    <row r="823" spans="1:26" ht="13.5" customHeight="1" x14ac:dyDescent="0.25">
      <c r="A823" s="44"/>
      <c r="B823" s="44"/>
      <c r="C823" s="44"/>
      <c r="D823" s="45"/>
      <c r="E823" s="46"/>
      <c r="F823" s="15"/>
      <c r="G823" s="15"/>
      <c r="H823" s="44"/>
      <c r="J823" s="46"/>
      <c r="K823" s="52"/>
      <c r="L823" s="15"/>
      <c r="M823" s="15"/>
      <c r="N823" s="15"/>
      <c r="O823" s="15"/>
      <c r="P823" s="15"/>
      <c r="Q823" s="15"/>
      <c r="R823" s="15"/>
      <c r="S823" s="15"/>
      <c r="T823" s="15"/>
      <c r="U823" s="15"/>
      <c r="V823" s="15"/>
      <c r="W823" s="15"/>
      <c r="X823" s="15"/>
      <c r="Y823" s="15"/>
      <c r="Z823" s="15"/>
    </row>
    <row r="824" spans="1:26" ht="13.5" customHeight="1" x14ac:dyDescent="0.25">
      <c r="A824" s="44"/>
      <c r="B824" s="44"/>
      <c r="C824" s="44"/>
      <c r="D824" s="45"/>
      <c r="E824" s="46"/>
      <c r="F824" s="15"/>
      <c r="G824" s="15"/>
      <c r="H824" s="44"/>
      <c r="J824" s="46"/>
      <c r="K824" s="52"/>
      <c r="L824" s="15"/>
      <c r="M824" s="15"/>
      <c r="N824" s="15"/>
      <c r="O824" s="15"/>
      <c r="P824" s="15"/>
      <c r="Q824" s="15"/>
      <c r="R824" s="15"/>
      <c r="S824" s="15"/>
      <c r="T824" s="15"/>
      <c r="U824" s="15"/>
      <c r="V824" s="15"/>
      <c r="W824" s="15"/>
      <c r="X824" s="15"/>
      <c r="Y824" s="15"/>
      <c r="Z824" s="15"/>
    </row>
    <row r="825" spans="1:26" ht="13.5" customHeight="1" x14ac:dyDescent="0.25">
      <c r="A825" s="44"/>
      <c r="B825" s="44"/>
      <c r="C825" s="44"/>
      <c r="D825" s="45"/>
      <c r="E825" s="46"/>
      <c r="F825" s="15"/>
      <c r="G825" s="15"/>
      <c r="H825" s="44"/>
      <c r="J825" s="46"/>
      <c r="K825" s="52"/>
      <c r="L825" s="15"/>
      <c r="M825" s="15"/>
      <c r="N825" s="15"/>
      <c r="O825" s="15"/>
      <c r="P825" s="15"/>
      <c r="Q825" s="15"/>
      <c r="R825" s="15"/>
      <c r="S825" s="15"/>
      <c r="T825" s="15"/>
      <c r="U825" s="15"/>
      <c r="V825" s="15"/>
      <c r="W825" s="15"/>
      <c r="X825" s="15"/>
      <c r="Y825" s="15"/>
      <c r="Z825" s="15"/>
    </row>
    <row r="826" spans="1:26" ht="13.5" customHeight="1" x14ac:dyDescent="0.25">
      <c r="A826" s="44"/>
      <c r="B826" s="44"/>
      <c r="C826" s="44"/>
      <c r="D826" s="45"/>
      <c r="E826" s="46"/>
      <c r="F826" s="15"/>
      <c r="G826" s="15"/>
      <c r="H826" s="44"/>
      <c r="J826" s="46"/>
      <c r="K826" s="52"/>
      <c r="L826" s="15"/>
      <c r="M826" s="15"/>
      <c r="N826" s="15"/>
      <c r="O826" s="15"/>
      <c r="P826" s="15"/>
      <c r="Q826" s="15"/>
      <c r="R826" s="15"/>
      <c r="S826" s="15"/>
      <c r="T826" s="15"/>
      <c r="U826" s="15"/>
      <c r="V826" s="15"/>
      <c r="W826" s="15"/>
      <c r="X826" s="15"/>
      <c r="Y826" s="15"/>
      <c r="Z826" s="15"/>
    </row>
    <row r="827" spans="1:26" ht="13.5" customHeight="1" x14ac:dyDescent="0.25">
      <c r="A827" s="44"/>
      <c r="B827" s="44"/>
      <c r="C827" s="44"/>
      <c r="D827" s="45"/>
      <c r="E827" s="46"/>
      <c r="F827" s="15"/>
      <c r="G827" s="15"/>
      <c r="H827" s="44"/>
      <c r="J827" s="46"/>
      <c r="K827" s="52"/>
      <c r="L827" s="15"/>
      <c r="M827" s="15"/>
      <c r="N827" s="15"/>
      <c r="O827" s="15"/>
      <c r="P827" s="15"/>
      <c r="Q827" s="15"/>
      <c r="R827" s="15"/>
      <c r="S827" s="15"/>
      <c r="T827" s="15"/>
      <c r="U827" s="15"/>
      <c r="V827" s="15"/>
      <c r="W827" s="15"/>
      <c r="X827" s="15"/>
      <c r="Y827" s="15"/>
      <c r="Z827" s="15"/>
    </row>
    <row r="828" spans="1:26" ht="13.5" customHeight="1" x14ac:dyDescent="0.25">
      <c r="A828" s="44"/>
      <c r="B828" s="44"/>
      <c r="C828" s="44"/>
      <c r="D828" s="45"/>
      <c r="E828" s="46"/>
      <c r="F828" s="15"/>
      <c r="G828" s="15"/>
      <c r="H828" s="44"/>
      <c r="J828" s="46"/>
      <c r="K828" s="52"/>
      <c r="L828" s="15"/>
      <c r="M828" s="15"/>
      <c r="N828" s="15"/>
      <c r="O828" s="15"/>
      <c r="P828" s="15"/>
      <c r="Q828" s="15"/>
      <c r="R828" s="15"/>
      <c r="S828" s="15"/>
      <c r="T828" s="15"/>
      <c r="U828" s="15"/>
      <c r="V828" s="15"/>
      <c r="W828" s="15"/>
      <c r="X828" s="15"/>
      <c r="Y828" s="15"/>
      <c r="Z828" s="15"/>
    </row>
    <row r="829" spans="1:26" ht="13.5" customHeight="1" x14ac:dyDescent="0.25">
      <c r="A829" s="44"/>
      <c r="B829" s="44"/>
      <c r="C829" s="44"/>
      <c r="D829" s="45"/>
      <c r="E829" s="46"/>
      <c r="F829" s="15"/>
      <c r="G829" s="15"/>
      <c r="H829" s="44"/>
      <c r="J829" s="46"/>
      <c r="K829" s="52"/>
      <c r="L829" s="15"/>
      <c r="M829" s="15"/>
      <c r="N829" s="15"/>
      <c r="O829" s="15"/>
      <c r="P829" s="15"/>
      <c r="Q829" s="15"/>
      <c r="R829" s="15"/>
      <c r="S829" s="15"/>
      <c r="T829" s="15"/>
      <c r="U829" s="15"/>
      <c r="V829" s="15"/>
      <c r="W829" s="15"/>
      <c r="X829" s="15"/>
      <c r="Y829" s="15"/>
      <c r="Z829" s="15"/>
    </row>
    <row r="830" spans="1:26" ht="13.5" customHeight="1" x14ac:dyDescent="0.25">
      <c r="A830" s="44"/>
      <c r="B830" s="44"/>
      <c r="C830" s="44"/>
      <c r="D830" s="45"/>
      <c r="E830" s="46"/>
      <c r="F830" s="15"/>
      <c r="G830" s="15"/>
      <c r="H830" s="44"/>
      <c r="J830" s="46"/>
      <c r="K830" s="52"/>
      <c r="L830" s="15"/>
      <c r="M830" s="15"/>
      <c r="N830" s="15"/>
      <c r="O830" s="15"/>
      <c r="P830" s="15"/>
      <c r="Q830" s="15"/>
      <c r="R830" s="15"/>
      <c r="S830" s="15"/>
      <c r="T830" s="15"/>
      <c r="U830" s="15"/>
      <c r="V830" s="15"/>
      <c r="W830" s="15"/>
      <c r="X830" s="15"/>
      <c r="Y830" s="15"/>
      <c r="Z830" s="15"/>
    </row>
    <row r="831" spans="1:26" ht="13.5" customHeight="1" x14ac:dyDescent="0.25">
      <c r="A831" s="44"/>
      <c r="B831" s="44"/>
      <c r="C831" s="44"/>
      <c r="D831" s="45"/>
      <c r="E831" s="46"/>
      <c r="F831" s="15"/>
      <c r="G831" s="15"/>
      <c r="H831" s="44"/>
      <c r="J831" s="46"/>
      <c r="K831" s="52"/>
      <c r="L831" s="15"/>
      <c r="M831" s="15"/>
      <c r="N831" s="15"/>
      <c r="O831" s="15"/>
      <c r="P831" s="15"/>
      <c r="Q831" s="15"/>
      <c r="R831" s="15"/>
      <c r="S831" s="15"/>
      <c r="T831" s="15"/>
      <c r="U831" s="15"/>
      <c r="V831" s="15"/>
      <c r="W831" s="15"/>
      <c r="X831" s="15"/>
      <c r="Y831" s="15"/>
      <c r="Z831" s="15"/>
    </row>
    <row r="832" spans="1:26" ht="13.5" customHeight="1" x14ac:dyDescent="0.25">
      <c r="A832" s="44"/>
      <c r="B832" s="44"/>
      <c r="C832" s="44"/>
      <c r="D832" s="45"/>
      <c r="E832" s="46"/>
      <c r="F832" s="15"/>
      <c r="G832" s="15"/>
      <c r="H832" s="44"/>
      <c r="J832" s="46"/>
      <c r="K832" s="52"/>
      <c r="L832" s="15"/>
      <c r="M832" s="15"/>
      <c r="N832" s="15"/>
      <c r="O832" s="15"/>
      <c r="P832" s="15"/>
      <c r="Q832" s="15"/>
      <c r="R832" s="15"/>
      <c r="S832" s="15"/>
      <c r="T832" s="15"/>
      <c r="U832" s="15"/>
      <c r="V832" s="15"/>
      <c r="W832" s="15"/>
      <c r="X832" s="15"/>
      <c r="Y832" s="15"/>
      <c r="Z832" s="15"/>
    </row>
    <row r="833" spans="1:26" ht="13.5" customHeight="1" x14ac:dyDescent="0.25">
      <c r="A833" s="44"/>
      <c r="B833" s="44"/>
      <c r="C833" s="44"/>
      <c r="D833" s="45"/>
      <c r="E833" s="46"/>
      <c r="F833" s="15"/>
      <c r="G833" s="15"/>
      <c r="H833" s="44"/>
      <c r="J833" s="46"/>
      <c r="K833" s="52"/>
      <c r="L833" s="15"/>
      <c r="M833" s="15"/>
      <c r="N833" s="15"/>
      <c r="O833" s="15"/>
      <c r="P833" s="15"/>
      <c r="Q833" s="15"/>
      <c r="R833" s="15"/>
      <c r="S833" s="15"/>
      <c r="T833" s="15"/>
      <c r="U833" s="15"/>
      <c r="V833" s="15"/>
      <c r="W833" s="15"/>
      <c r="X833" s="15"/>
      <c r="Y833" s="15"/>
      <c r="Z833" s="15"/>
    </row>
    <row r="834" spans="1:26" ht="13.5" customHeight="1" x14ac:dyDescent="0.25">
      <c r="A834" s="44"/>
      <c r="B834" s="44"/>
      <c r="C834" s="44"/>
      <c r="D834" s="45"/>
      <c r="E834" s="46"/>
      <c r="F834" s="15"/>
      <c r="G834" s="15"/>
      <c r="H834" s="44"/>
      <c r="J834" s="46"/>
      <c r="K834" s="52"/>
      <c r="L834" s="15"/>
      <c r="M834" s="15"/>
      <c r="N834" s="15"/>
      <c r="O834" s="15"/>
      <c r="P834" s="15"/>
      <c r="Q834" s="15"/>
      <c r="R834" s="15"/>
      <c r="S834" s="15"/>
      <c r="T834" s="15"/>
      <c r="U834" s="15"/>
      <c r="V834" s="15"/>
      <c r="W834" s="15"/>
      <c r="X834" s="15"/>
      <c r="Y834" s="15"/>
      <c r="Z834" s="15"/>
    </row>
    <row r="835" spans="1:26" ht="13.5" customHeight="1" x14ac:dyDescent="0.25">
      <c r="A835" s="44"/>
      <c r="B835" s="44"/>
      <c r="C835" s="44"/>
      <c r="D835" s="45"/>
      <c r="E835" s="46"/>
      <c r="F835" s="15"/>
      <c r="G835" s="15"/>
      <c r="H835" s="44"/>
      <c r="J835" s="46"/>
      <c r="K835" s="52"/>
      <c r="L835" s="15"/>
      <c r="M835" s="15"/>
      <c r="N835" s="15"/>
      <c r="O835" s="15"/>
      <c r="P835" s="15"/>
      <c r="Q835" s="15"/>
      <c r="R835" s="15"/>
      <c r="S835" s="15"/>
      <c r="T835" s="15"/>
      <c r="U835" s="15"/>
      <c r="V835" s="15"/>
      <c r="W835" s="15"/>
      <c r="X835" s="15"/>
      <c r="Y835" s="15"/>
      <c r="Z835" s="15"/>
    </row>
    <row r="836" spans="1:26" ht="13.5" customHeight="1" x14ac:dyDescent="0.25">
      <c r="A836" s="44"/>
      <c r="B836" s="44"/>
      <c r="C836" s="44"/>
      <c r="D836" s="45"/>
      <c r="E836" s="46"/>
      <c r="F836" s="15"/>
      <c r="G836" s="15"/>
      <c r="H836" s="44"/>
      <c r="J836" s="46"/>
      <c r="K836" s="52"/>
      <c r="L836" s="15"/>
      <c r="M836" s="15"/>
      <c r="N836" s="15"/>
      <c r="O836" s="15"/>
      <c r="P836" s="15"/>
      <c r="Q836" s="15"/>
      <c r="R836" s="15"/>
      <c r="S836" s="15"/>
      <c r="T836" s="15"/>
      <c r="U836" s="15"/>
      <c r="V836" s="15"/>
      <c r="W836" s="15"/>
      <c r="X836" s="15"/>
      <c r="Y836" s="15"/>
      <c r="Z836" s="15"/>
    </row>
    <row r="837" spans="1:26" ht="13.5" customHeight="1" x14ac:dyDescent="0.25">
      <c r="A837" s="44"/>
      <c r="B837" s="44"/>
      <c r="C837" s="44"/>
      <c r="D837" s="45"/>
      <c r="E837" s="46"/>
      <c r="F837" s="15"/>
      <c r="G837" s="15"/>
      <c r="H837" s="44"/>
      <c r="J837" s="46"/>
      <c r="K837" s="52"/>
      <c r="L837" s="15"/>
      <c r="M837" s="15"/>
      <c r="N837" s="15"/>
      <c r="O837" s="15"/>
      <c r="P837" s="15"/>
      <c r="Q837" s="15"/>
      <c r="R837" s="15"/>
      <c r="S837" s="15"/>
      <c r="T837" s="15"/>
      <c r="U837" s="15"/>
      <c r="V837" s="15"/>
      <c r="W837" s="15"/>
      <c r="X837" s="15"/>
      <c r="Y837" s="15"/>
      <c r="Z837" s="15"/>
    </row>
    <row r="838" spans="1:26" ht="13.5" customHeight="1" x14ac:dyDescent="0.25">
      <c r="A838" s="44"/>
      <c r="B838" s="44"/>
      <c r="C838" s="44"/>
      <c r="D838" s="45"/>
      <c r="E838" s="46"/>
      <c r="F838" s="15"/>
      <c r="G838" s="15"/>
      <c r="H838" s="44"/>
      <c r="J838" s="46"/>
      <c r="K838" s="52"/>
      <c r="L838" s="15"/>
      <c r="M838" s="15"/>
      <c r="N838" s="15"/>
      <c r="O838" s="15"/>
      <c r="P838" s="15"/>
      <c r="Q838" s="15"/>
      <c r="R838" s="15"/>
      <c r="S838" s="15"/>
      <c r="T838" s="15"/>
      <c r="U838" s="15"/>
      <c r="V838" s="15"/>
      <c r="W838" s="15"/>
      <c r="X838" s="15"/>
      <c r="Y838" s="15"/>
      <c r="Z838" s="15"/>
    </row>
    <row r="839" spans="1:26" ht="13.5" customHeight="1" x14ac:dyDescent="0.25">
      <c r="A839" s="44"/>
      <c r="B839" s="44"/>
      <c r="C839" s="44"/>
      <c r="D839" s="45"/>
      <c r="E839" s="46"/>
      <c r="F839" s="15"/>
      <c r="G839" s="15"/>
      <c r="H839" s="44"/>
      <c r="J839" s="46"/>
      <c r="K839" s="52"/>
      <c r="L839" s="15"/>
      <c r="M839" s="15"/>
      <c r="N839" s="15"/>
      <c r="O839" s="15"/>
      <c r="P839" s="15"/>
      <c r="Q839" s="15"/>
      <c r="R839" s="15"/>
      <c r="S839" s="15"/>
      <c r="T839" s="15"/>
      <c r="U839" s="15"/>
      <c r="V839" s="15"/>
      <c r="W839" s="15"/>
      <c r="X839" s="15"/>
      <c r="Y839" s="15"/>
      <c r="Z839" s="15"/>
    </row>
    <row r="840" spans="1:26" ht="13.5" customHeight="1" x14ac:dyDescent="0.25">
      <c r="A840" s="44"/>
      <c r="B840" s="44"/>
      <c r="C840" s="44"/>
      <c r="D840" s="45"/>
      <c r="E840" s="46"/>
      <c r="F840" s="15"/>
      <c r="G840" s="15"/>
      <c r="H840" s="44"/>
      <c r="J840" s="46"/>
      <c r="K840" s="52"/>
      <c r="L840" s="15"/>
      <c r="M840" s="15"/>
      <c r="N840" s="15"/>
      <c r="O840" s="15"/>
      <c r="P840" s="15"/>
      <c r="Q840" s="15"/>
      <c r="R840" s="15"/>
      <c r="S840" s="15"/>
      <c r="T840" s="15"/>
      <c r="U840" s="15"/>
      <c r="V840" s="15"/>
      <c r="W840" s="15"/>
      <c r="X840" s="15"/>
      <c r="Y840" s="15"/>
      <c r="Z840" s="15"/>
    </row>
    <row r="841" spans="1:26" ht="13.5" customHeight="1" x14ac:dyDescent="0.25">
      <c r="A841" s="44"/>
      <c r="B841" s="44"/>
      <c r="C841" s="44"/>
      <c r="D841" s="45"/>
      <c r="E841" s="46"/>
      <c r="F841" s="15"/>
      <c r="G841" s="15"/>
      <c r="H841" s="44"/>
      <c r="J841" s="46"/>
      <c r="K841" s="52"/>
      <c r="L841" s="15"/>
      <c r="M841" s="15"/>
      <c r="N841" s="15"/>
      <c r="O841" s="15"/>
      <c r="P841" s="15"/>
      <c r="Q841" s="15"/>
      <c r="R841" s="15"/>
      <c r="S841" s="15"/>
      <c r="T841" s="15"/>
      <c r="U841" s="15"/>
      <c r="V841" s="15"/>
      <c r="W841" s="15"/>
      <c r="X841" s="15"/>
      <c r="Y841" s="15"/>
      <c r="Z841" s="15"/>
    </row>
    <row r="842" spans="1:26" ht="13.5" customHeight="1" x14ac:dyDescent="0.25">
      <c r="A842" s="44"/>
      <c r="B842" s="44"/>
      <c r="C842" s="44"/>
      <c r="D842" s="45"/>
      <c r="E842" s="46"/>
      <c r="F842" s="15"/>
      <c r="G842" s="15"/>
      <c r="H842" s="44"/>
      <c r="J842" s="46"/>
      <c r="K842" s="52"/>
      <c r="L842" s="15"/>
      <c r="M842" s="15"/>
      <c r="N842" s="15"/>
      <c r="O842" s="15"/>
      <c r="P842" s="15"/>
      <c r="Q842" s="15"/>
      <c r="R842" s="15"/>
      <c r="S842" s="15"/>
      <c r="T842" s="15"/>
      <c r="U842" s="15"/>
      <c r="V842" s="15"/>
      <c r="W842" s="15"/>
      <c r="X842" s="15"/>
      <c r="Y842" s="15"/>
      <c r="Z842" s="15"/>
    </row>
    <row r="843" spans="1:26" ht="13.5" customHeight="1" x14ac:dyDescent="0.25">
      <c r="A843" s="44"/>
      <c r="B843" s="44"/>
      <c r="C843" s="44"/>
      <c r="D843" s="45"/>
      <c r="E843" s="46"/>
      <c r="F843" s="15"/>
      <c r="G843" s="15"/>
      <c r="H843" s="44"/>
      <c r="J843" s="46"/>
      <c r="K843" s="52"/>
      <c r="L843" s="15"/>
      <c r="M843" s="15"/>
      <c r="N843" s="15"/>
      <c r="O843" s="15"/>
      <c r="P843" s="15"/>
      <c r="Q843" s="15"/>
      <c r="R843" s="15"/>
      <c r="S843" s="15"/>
      <c r="T843" s="15"/>
      <c r="U843" s="15"/>
      <c r="V843" s="15"/>
      <c r="W843" s="15"/>
      <c r="X843" s="15"/>
      <c r="Y843" s="15"/>
      <c r="Z843" s="15"/>
    </row>
    <row r="844" spans="1:26" ht="13.5" customHeight="1" x14ac:dyDescent="0.25">
      <c r="A844" s="44"/>
      <c r="B844" s="44"/>
      <c r="C844" s="44"/>
      <c r="D844" s="45"/>
      <c r="E844" s="46"/>
      <c r="F844" s="15"/>
      <c r="G844" s="15"/>
      <c r="H844" s="44"/>
      <c r="J844" s="46"/>
      <c r="K844" s="52"/>
      <c r="L844" s="15"/>
      <c r="M844" s="15"/>
      <c r="N844" s="15"/>
      <c r="O844" s="15"/>
      <c r="P844" s="15"/>
      <c r="Q844" s="15"/>
      <c r="R844" s="15"/>
      <c r="S844" s="15"/>
      <c r="T844" s="15"/>
      <c r="U844" s="15"/>
      <c r="V844" s="15"/>
      <c r="W844" s="15"/>
      <c r="X844" s="15"/>
      <c r="Y844" s="15"/>
      <c r="Z844" s="15"/>
    </row>
    <row r="845" spans="1:26" ht="13.5" customHeight="1" x14ac:dyDescent="0.25">
      <c r="A845" s="44"/>
      <c r="B845" s="44"/>
      <c r="C845" s="44"/>
      <c r="D845" s="45"/>
      <c r="E845" s="46"/>
      <c r="F845" s="15"/>
      <c r="G845" s="15"/>
      <c r="H845" s="44"/>
      <c r="J845" s="46"/>
      <c r="K845" s="52"/>
      <c r="L845" s="15"/>
      <c r="M845" s="15"/>
      <c r="N845" s="15"/>
      <c r="O845" s="15"/>
      <c r="P845" s="15"/>
      <c r="Q845" s="15"/>
      <c r="R845" s="15"/>
      <c r="S845" s="15"/>
      <c r="T845" s="15"/>
      <c r="U845" s="15"/>
      <c r="V845" s="15"/>
      <c r="W845" s="15"/>
      <c r="X845" s="15"/>
      <c r="Y845" s="15"/>
      <c r="Z845" s="15"/>
    </row>
    <row r="846" spans="1:26" ht="13.5" customHeight="1" x14ac:dyDescent="0.25">
      <c r="A846" s="44"/>
      <c r="B846" s="44"/>
      <c r="C846" s="44"/>
      <c r="D846" s="45"/>
      <c r="E846" s="46"/>
      <c r="F846" s="15"/>
      <c r="G846" s="15"/>
      <c r="H846" s="44"/>
      <c r="J846" s="46"/>
      <c r="K846" s="52"/>
      <c r="L846" s="15"/>
      <c r="M846" s="15"/>
      <c r="N846" s="15"/>
      <c r="O846" s="15"/>
      <c r="P846" s="15"/>
      <c r="Q846" s="15"/>
      <c r="R846" s="15"/>
      <c r="S846" s="15"/>
      <c r="T846" s="15"/>
      <c r="U846" s="15"/>
      <c r="V846" s="15"/>
      <c r="W846" s="15"/>
      <c r="X846" s="15"/>
      <c r="Y846" s="15"/>
      <c r="Z846" s="15"/>
    </row>
    <row r="847" spans="1:26" ht="13.5" customHeight="1" x14ac:dyDescent="0.25">
      <c r="A847" s="44"/>
      <c r="B847" s="44"/>
      <c r="C847" s="44"/>
      <c r="D847" s="45"/>
      <c r="E847" s="46"/>
      <c r="F847" s="15"/>
      <c r="G847" s="15"/>
      <c r="H847" s="44"/>
      <c r="J847" s="46"/>
      <c r="K847" s="52"/>
      <c r="L847" s="15"/>
      <c r="M847" s="15"/>
      <c r="N847" s="15"/>
      <c r="O847" s="15"/>
      <c r="P847" s="15"/>
      <c r="Q847" s="15"/>
      <c r="R847" s="15"/>
      <c r="S847" s="15"/>
      <c r="T847" s="15"/>
      <c r="U847" s="15"/>
      <c r="V847" s="15"/>
      <c r="W847" s="15"/>
      <c r="X847" s="15"/>
      <c r="Y847" s="15"/>
      <c r="Z847" s="15"/>
    </row>
    <row r="848" spans="1:26" ht="13.5" customHeight="1" x14ac:dyDescent="0.25">
      <c r="A848" s="44"/>
      <c r="B848" s="44"/>
      <c r="C848" s="44"/>
      <c r="D848" s="45"/>
      <c r="E848" s="46"/>
      <c r="F848" s="15"/>
      <c r="G848" s="15"/>
      <c r="H848" s="44"/>
      <c r="J848" s="46"/>
      <c r="K848" s="52"/>
      <c r="L848" s="15"/>
      <c r="M848" s="15"/>
      <c r="N848" s="15"/>
      <c r="O848" s="15"/>
      <c r="P848" s="15"/>
      <c r="Q848" s="15"/>
      <c r="R848" s="15"/>
      <c r="S848" s="15"/>
      <c r="T848" s="15"/>
      <c r="U848" s="15"/>
      <c r="V848" s="15"/>
      <c r="W848" s="15"/>
      <c r="X848" s="15"/>
      <c r="Y848" s="15"/>
      <c r="Z848" s="15"/>
    </row>
    <row r="849" spans="1:26" ht="13.5" customHeight="1" x14ac:dyDescent="0.25">
      <c r="A849" s="44"/>
      <c r="B849" s="44"/>
      <c r="C849" s="44"/>
      <c r="D849" s="45"/>
      <c r="E849" s="46"/>
      <c r="F849" s="15"/>
      <c r="G849" s="15"/>
      <c r="H849" s="44"/>
      <c r="J849" s="46"/>
      <c r="K849" s="52"/>
      <c r="L849" s="15"/>
      <c r="M849" s="15"/>
      <c r="N849" s="15"/>
      <c r="O849" s="15"/>
      <c r="P849" s="15"/>
      <c r="Q849" s="15"/>
      <c r="R849" s="15"/>
      <c r="S849" s="15"/>
      <c r="T849" s="15"/>
      <c r="U849" s="15"/>
      <c r="V849" s="15"/>
      <c r="W849" s="15"/>
      <c r="X849" s="15"/>
      <c r="Y849" s="15"/>
      <c r="Z849" s="15"/>
    </row>
    <row r="850" spans="1:26" ht="13.5" customHeight="1" x14ac:dyDescent="0.25">
      <c r="A850" s="44"/>
      <c r="B850" s="44"/>
      <c r="C850" s="44"/>
      <c r="D850" s="45"/>
      <c r="E850" s="46"/>
      <c r="F850" s="15"/>
      <c r="G850" s="15"/>
      <c r="H850" s="44"/>
      <c r="J850" s="46"/>
      <c r="K850" s="52"/>
      <c r="L850" s="15"/>
      <c r="M850" s="15"/>
      <c r="N850" s="15"/>
      <c r="O850" s="15"/>
      <c r="P850" s="15"/>
      <c r="Q850" s="15"/>
      <c r="R850" s="15"/>
      <c r="S850" s="15"/>
      <c r="T850" s="15"/>
      <c r="U850" s="15"/>
      <c r="V850" s="15"/>
      <c r="W850" s="15"/>
      <c r="X850" s="15"/>
      <c r="Y850" s="15"/>
      <c r="Z850" s="15"/>
    </row>
    <row r="851" spans="1:26" ht="13.5" customHeight="1" x14ac:dyDescent="0.25">
      <c r="A851" s="44"/>
      <c r="B851" s="44"/>
      <c r="C851" s="44"/>
      <c r="D851" s="45"/>
      <c r="E851" s="46"/>
      <c r="F851" s="15"/>
      <c r="G851" s="15"/>
      <c r="H851" s="44"/>
      <c r="J851" s="46"/>
      <c r="K851" s="52"/>
      <c r="L851" s="15"/>
      <c r="M851" s="15"/>
      <c r="N851" s="15"/>
      <c r="O851" s="15"/>
      <c r="P851" s="15"/>
      <c r="Q851" s="15"/>
      <c r="R851" s="15"/>
      <c r="S851" s="15"/>
      <c r="T851" s="15"/>
      <c r="U851" s="15"/>
      <c r="V851" s="15"/>
      <c r="W851" s="15"/>
      <c r="X851" s="15"/>
      <c r="Y851" s="15"/>
      <c r="Z851" s="15"/>
    </row>
    <row r="852" spans="1:26" ht="13.5" customHeight="1" x14ac:dyDescent="0.25">
      <c r="A852" s="44"/>
      <c r="B852" s="44"/>
      <c r="C852" s="44"/>
      <c r="D852" s="45"/>
      <c r="E852" s="46"/>
      <c r="F852" s="15"/>
      <c r="G852" s="15"/>
      <c r="H852" s="44"/>
      <c r="J852" s="46"/>
      <c r="K852" s="52"/>
      <c r="L852" s="15"/>
      <c r="M852" s="15"/>
      <c r="N852" s="15"/>
      <c r="O852" s="15"/>
      <c r="P852" s="15"/>
      <c r="Q852" s="15"/>
      <c r="R852" s="15"/>
      <c r="S852" s="15"/>
      <c r="T852" s="15"/>
      <c r="U852" s="15"/>
      <c r="V852" s="15"/>
      <c r="W852" s="15"/>
      <c r="X852" s="15"/>
      <c r="Y852" s="15"/>
      <c r="Z852" s="15"/>
    </row>
    <row r="853" spans="1:26" ht="13.5" customHeight="1" x14ac:dyDescent="0.25">
      <c r="A853" s="44"/>
      <c r="B853" s="44"/>
      <c r="C853" s="44"/>
      <c r="D853" s="45"/>
      <c r="E853" s="46"/>
      <c r="F853" s="15"/>
      <c r="G853" s="15"/>
      <c r="H853" s="44"/>
      <c r="J853" s="46"/>
      <c r="K853" s="52"/>
      <c r="L853" s="15"/>
      <c r="M853" s="15"/>
      <c r="N853" s="15"/>
      <c r="O853" s="15"/>
      <c r="P853" s="15"/>
      <c r="Q853" s="15"/>
      <c r="R853" s="15"/>
      <c r="S853" s="15"/>
      <c r="T853" s="15"/>
      <c r="U853" s="15"/>
      <c r="V853" s="15"/>
      <c r="W853" s="15"/>
      <c r="X853" s="15"/>
      <c r="Y853" s="15"/>
      <c r="Z853" s="15"/>
    </row>
    <row r="854" spans="1:26" ht="13.5" customHeight="1" x14ac:dyDescent="0.25">
      <c r="A854" s="44"/>
      <c r="B854" s="44"/>
      <c r="C854" s="44"/>
      <c r="D854" s="45"/>
      <c r="E854" s="46"/>
      <c r="F854" s="15"/>
      <c r="G854" s="15"/>
      <c r="H854" s="44"/>
      <c r="J854" s="46"/>
      <c r="K854" s="52"/>
      <c r="L854" s="15"/>
      <c r="M854" s="15"/>
      <c r="N854" s="15"/>
      <c r="O854" s="15"/>
      <c r="P854" s="15"/>
      <c r="Q854" s="15"/>
      <c r="R854" s="15"/>
      <c r="S854" s="15"/>
      <c r="T854" s="15"/>
      <c r="U854" s="15"/>
      <c r="V854" s="15"/>
      <c r="W854" s="15"/>
      <c r="X854" s="15"/>
      <c r="Y854" s="15"/>
      <c r="Z854" s="15"/>
    </row>
    <row r="855" spans="1:26" ht="13.5" customHeight="1" x14ac:dyDescent="0.25">
      <c r="A855" s="44"/>
      <c r="B855" s="44"/>
      <c r="C855" s="44"/>
      <c r="D855" s="45"/>
      <c r="E855" s="46"/>
      <c r="F855" s="15"/>
      <c r="G855" s="15"/>
      <c r="H855" s="44"/>
      <c r="J855" s="46"/>
      <c r="K855" s="52"/>
      <c r="L855" s="15"/>
      <c r="M855" s="15"/>
      <c r="N855" s="15"/>
      <c r="O855" s="15"/>
      <c r="P855" s="15"/>
      <c r="Q855" s="15"/>
      <c r="R855" s="15"/>
      <c r="S855" s="15"/>
      <c r="T855" s="15"/>
      <c r="U855" s="15"/>
      <c r="V855" s="15"/>
      <c r="W855" s="15"/>
      <c r="X855" s="15"/>
      <c r="Y855" s="15"/>
      <c r="Z855" s="15"/>
    </row>
    <row r="856" spans="1:26" ht="13.5" customHeight="1" x14ac:dyDescent="0.25">
      <c r="A856" s="44"/>
      <c r="B856" s="44"/>
      <c r="C856" s="44"/>
      <c r="D856" s="45"/>
      <c r="E856" s="46"/>
      <c r="F856" s="15"/>
      <c r="G856" s="15"/>
      <c r="H856" s="44"/>
      <c r="J856" s="46"/>
      <c r="K856" s="52"/>
      <c r="L856" s="15"/>
      <c r="M856" s="15"/>
      <c r="N856" s="15"/>
      <c r="O856" s="15"/>
      <c r="P856" s="15"/>
      <c r="Q856" s="15"/>
      <c r="R856" s="15"/>
      <c r="S856" s="15"/>
      <c r="T856" s="15"/>
      <c r="U856" s="15"/>
      <c r="V856" s="15"/>
      <c r="W856" s="15"/>
      <c r="X856" s="15"/>
      <c r="Y856" s="15"/>
      <c r="Z856" s="15"/>
    </row>
    <row r="857" spans="1:26" ht="13.5" customHeight="1" x14ac:dyDescent="0.25">
      <c r="A857" s="44"/>
      <c r="B857" s="44"/>
      <c r="C857" s="44"/>
      <c r="D857" s="45"/>
      <c r="E857" s="46"/>
      <c r="F857" s="15"/>
      <c r="G857" s="15"/>
      <c r="H857" s="44"/>
      <c r="J857" s="46"/>
      <c r="K857" s="52"/>
      <c r="L857" s="15"/>
      <c r="M857" s="15"/>
      <c r="N857" s="15"/>
      <c r="O857" s="15"/>
      <c r="P857" s="15"/>
      <c r="Q857" s="15"/>
      <c r="R857" s="15"/>
      <c r="S857" s="15"/>
      <c r="T857" s="15"/>
      <c r="U857" s="15"/>
      <c r="V857" s="15"/>
      <c r="W857" s="15"/>
      <c r="X857" s="15"/>
      <c r="Y857" s="15"/>
      <c r="Z857" s="15"/>
    </row>
    <row r="858" spans="1:26" ht="13.5" customHeight="1" x14ac:dyDescent="0.25">
      <c r="A858" s="44"/>
      <c r="B858" s="44"/>
      <c r="C858" s="44"/>
      <c r="D858" s="45"/>
      <c r="E858" s="46"/>
      <c r="F858" s="15"/>
      <c r="G858" s="15"/>
      <c r="H858" s="44"/>
      <c r="J858" s="46"/>
      <c r="K858" s="52"/>
      <c r="L858" s="15"/>
      <c r="M858" s="15"/>
      <c r="N858" s="15"/>
      <c r="O858" s="15"/>
      <c r="P858" s="15"/>
      <c r="Q858" s="15"/>
      <c r="R858" s="15"/>
      <c r="S858" s="15"/>
      <c r="T858" s="15"/>
      <c r="U858" s="15"/>
      <c r="V858" s="15"/>
      <c r="W858" s="15"/>
      <c r="X858" s="15"/>
      <c r="Y858" s="15"/>
      <c r="Z858" s="15"/>
    </row>
    <row r="859" spans="1:26" ht="13.5" customHeight="1" x14ac:dyDescent="0.25">
      <c r="A859" s="44"/>
      <c r="B859" s="44"/>
      <c r="C859" s="44"/>
      <c r="D859" s="45"/>
      <c r="E859" s="46"/>
      <c r="F859" s="15"/>
      <c r="G859" s="15"/>
      <c r="H859" s="44"/>
      <c r="J859" s="46"/>
      <c r="K859" s="52"/>
      <c r="L859" s="15"/>
      <c r="M859" s="15"/>
      <c r="N859" s="15"/>
      <c r="O859" s="15"/>
      <c r="P859" s="15"/>
      <c r="Q859" s="15"/>
      <c r="R859" s="15"/>
      <c r="S859" s="15"/>
      <c r="T859" s="15"/>
      <c r="U859" s="15"/>
      <c r="V859" s="15"/>
      <c r="W859" s="15"/>
      <c r="X859" s="15"/>
      <c r="Y859" s="15"/>
      <c r="Z859" s="15"/>
    </row>
    <row r="860" spans="1:26" ht="13.5" customHeight="1" x14ac:dyDescent="0.25">
      <c r="A860" s="44"/>
      <c r="B860" s="44"/>
      <c r="C860" s="44"/>
      <c r="D860" s="45"/>
      <c r="E860" s="46"/>
      <c r="F860" s="15"/>
      <c r="G860" s="15"/>
      <c r="H860" s="44"/>
      <c r="J860" s="46"/>
      <c r="K860" s="52"/>
      <c r="L860" s="15"/>
      <c r="M860" s="15"/>
      <c r="N860" s="15"/>
      <c r="O860" s="15"/>
      <c r="P860" s="15"/>
      <c r="Q860" s="15"/>
      <c r="R860" s="15"/>
      <c r="S860" s="15"/>
      <c r="T860" s="15"/>
      <c r="U860" s="15"/>
      <c r="V860" s="15"/>
      <c r="W860" s="15"/>
      <c r="X860" s="15"/>
      <c r="Y860" s="15"/>
      <c r="Z860" s="15"/>
    </row>
    <row r="861" spans="1:26" ht="13.5" customHeight="1" x14ac:dyDescent="0.25">
      <c r="A861" s="44"/>
      <c r="B861" s="44"/>
      <c r="C861" s="44"/>
      <c r="D861" s="45"/>
      <c r="E861" s="46"/>
      <c r="F861" s="15"/>
      <c r="G861" s="15"/>
      <c r="H861" s="44"/>
      <c r="J861" s="46"/>
      <c r="K861" s="52"/>
      <c r="L861" s="15"/>
      <c r="M861" s="15"/>
      <c r="N861" s="15"/>
      <c r="O861" s="15"/>
      <c r="P861" s="15"/>
      <c r="Q861" s="15"/>
      <c r="R861" s="15"/>
      <c r="S861" s="15"/>
      <c r="T861" s="15"/>
      <c r="U861" s="15"/>
      <c r="V861" s="15"/>
      <c r="W861" s="15"/>
      <c r="X861" s="15"/>
      <c r="Y861" s="15"/>
      <c r="Z861" s="15"/>
    </row>
    <row r="862" spans="1:26" ht="13.5" customHeight="1" x14ac:dyDescent="0.25">
      <c r="A862" s="44"/>
      <c r="B862" s="44"/>
      <c r="C862" s="44"/>
      <c r="D862" s="45"/>
      <c r="E862" s="46"/>
      <c r="F862" s="15"/>
      <c r="G862" s="15"/>
      <c r="H862" s="44"/>
      <c r="J862" s="46"/>
      <c r="K862" s="52"/>
      <c r="L862" s="15"/>
      <c r="M862" s="15"/>
      <c r="N862" s="15"/>
      <c r="O862" s="15"/>
      <c r="P862" s="15"/>
      <c r="Q862" s="15"/>
      <c r="R862" s="15"/>
      <c r="S862" s="15"/>
      <c r="T862" s="15"/>
      <c r="U862" s="15"/>
      <c r="V862" s="15"/>
      <c r="W862" s="15"/>
      <c r="X862" s="15"/>
      <c r="Y862" s="15"/>
      <c r="Z862" s="15"/>
    </row>
    <row r="863" spans="1:26" ht="13.5" customHeight="1" x14ac:dyDescent="0.25">
      <c r="A863" s="44"/>
      <c r="B863" s="44"/>
      <c r="C863" s="44"/>
      <c r="D863" s="45"/>
      <c r="E863" s="46"/>
      <c r="F863" s="15"/>
      <c r="G863" s="15"/>
      <c r="H863" s="44"/>
      <c r="J863" s="46"/>
      <c r="K863" s="52"/>
      <c r="L863" s="15"/>
      <c r="M863" s="15"/>
      <c r="N863" s="15"/>
      <c r="O863" s="15"/>
      <c r="P863" s="15"/>
      <c r="Q863" s="15"/>
      <c r="R863" s="15"/>
      <c r="S863" s="15"/>
      <c r="T863" s="15"/>
      <c r="U863" s="15"/>
      <c r="V863" s="15"/>
      <c r="W863" s="15"/>
      <c r="X863" s="15"/>
      <c r="Y863" s="15"/>
      <c r="Z863" s="15"/>
    </row>
    <row r="864" spans="1:26" ht="13.5" customHeight="1" x14ac:dyDescent="0.25">
      <c r="A864" s="44"/>
      <c r="B864" s="44"/>
      <c r="C864" s="44"/>
      <c r="D864" s="45"/>
      <c r="E864" s="46"/>
      <c r="F864" s="15"/>
      <c r="G864" s="15"/>
      <c r="H864" s="44"/>
      <c r="J864" s="46"/>
      <c r="K864" s="52"/>
      <c r="L864" s="15"/>
      <c r="M864" s="15"/>
      <c r="N864" s="15"/>
      <c r="O864" s="15"/>
      <c r="P864" s="15"/>
      <c r="Q864" s="15"/>
      <c r="R864" s="15"/>
      <c r="S864" s="15"/>
      <c r="T864" s="15"/>
      <c r="U864" s="15"/>
      <c r="V864" s="15"/>
      <c r="W864" s="15"/>
      <c r="X864" s="15"/>
      <c r="Y864" s="15"/>
      <c r="Z864" s="15"/>
    </row>
    <row r="865" spans="1:26" ht="13.5" customHeight="1" x14ac:dyDescent="0.25">
      <c r="A865" s="44"/>
      <c r="B865" s="44"/>
      <c r="C865" s="44"/>
      <c r="D865" s="45"/>
      <c r="E865" s="46"/>
      <c r="F865" s="15"/>
      <c r="G865" s="15"/>
      <c r="H865" s="44"/>
      <c r="J865" s="46"/>
      <c r="K865" s="52"/>
      <c r="L865" s="15"/>
      <c r="M865" s="15"/>
      <c r="N865" s="15"/>
      <c r="O865" s="15"/>
      <c r="P865" s="15"/>
      <c r="Q865" s="15"/>
      <c r="R865" s="15"/>
      <c r="S865" s="15"/>
      <c r="T865" s="15"/>
      <c r="U865" s="15"/>
      <c r="V865" s="15"/>
      <c r="W865" s="15"/>
      <c r="X865" s="15"/>
      <c r="Y865" s="15"/>
      <c r="Z865" s="15"/>
    </row>
    <row r="866" spans="1:26" ht="13.5" customHeight="1" x14ac:dyDescent="0.25">
      <c r="A866" s="44"/>
      <c r="B866" s="44"/>
      <c r="C866" s="44"/>
      <c r="D866" s="45"/>
      <c r="E866" s="46"/>
      <c r="F866" s="15"/>
      <c r="G866" s="15"/>
      <c r="H866" s="44"/>
      <c r="J866" s="46"/>
      <c r="K866" s="52"/>
      <c r="L866" s="15"/>
      <c r="M866" s="15"/>
      <c r="N866" s="15"/>
      <c r="O866" s="15"/>
      <c r="P866" s="15"/>
      <c r="Q866" s="15"/>
      <c r="R866" s="15"/>
      <c r="S866" s="15"/>
      <c r="T866" s="15"/>
      <c r="U866" s="15"/>
      <c r="V866" s="15"/>
      <c r="W866" s="15"/>
      <c r="X866" s="15"/>
      <c r="Y866" s="15"/>
      <c r="Z866" s="15"/>
    </row>
    <row r="867" spans="1:26" ht="13.5" customHeight="1" x14ac:dyDescent="0.25">
      <c r="A867" s="44"/>
      <c r="B867" s="44"/>
      <c r="C867" s="44"/>
      <c r="D867" s="45"/>
      <c r="E867" s="46"/>
      <c r="F867" s="15"/>
      <c r="G867" s="15"/>
      <c r="H867" s="44"/>
      <c r="J867" s="46"/>
      <c r="K867" s="52"/>
      <c r="L867" s="15"/>
      <c r="M867" s="15"/>
      <c r="N867" s="15"/>
      <c r="O867" s="15"/>
      <c r="P867" s="15"/>
      <c r="Q867" s="15"/>
      <c r="R867" s="15"/>
      <c r="S867" s="15"/>
      <c r="T867" s="15"/>
      <c r="U867" s="15"/>
      <c r="V867" s="15"/>
      <c r="W867" s="15"/>
      <c r="X867" s="15"/>
      <c r="Y867" s="15"/>
      <c r="Z867" s="15"/>
    </row>
    <row r="868" spans="1:26" ht="13.5" customHeight="1" x14ac:dyDescent="0.25">
      <c r="A868" s="44"/>
      <c r="B868" s="44"/>
      <c r="C868" s="44"/>
      <c r="D868" s="45"/>
      <c r="E868" s="46"/>
      <c r="F868" s="15"/>
      <c r="G868" s="15"/>
      <c r="H868" s="44"/>
      <c r="J868" s="46"/>
      <c r="K868" s="52"/>
      <c r="L868" s="15"/>
      <c r="M868" s="15"/>
      <c r="N868" s="15"/>
      <c r="O868" s="15"/>
      <c r="P868" s="15"/>
      <c r="Q868" s="15"/>
      <c r="R868" s="15"/>
      <c r="S868" s="15"/>
      <c r="T868" s="15"/>
      <c r="U868" s="15"/>
      <c r="V868" s="15"/>
      <c r="W868" s="15"/>
      <c r="X868" s="15"/>
      <c r="Y868" s="15"/>
      <c r="Z868" s="15"/>
    </row>
    <row r="869" spans="1:26" ht="13.5" customHeight="1" x14ac:dyDescent="0.25">
      <c r="A869" s="44"/>
      <c r="B869" s="44"/>
      <c r="C869" s="44"/>
      <c r="D869" s="45"/>
      <c r="E869" s="46"/>
      <c r="F869" s="15"/>
      <c r="G869" s="15"/>
      <c r="H869" s="44"/>
      <c r="J869" s="46"/>
      <c r="K869" s="52"/>
      <c r="L869" s="15"/>
      <c r="M869" s="15"/>
      <c r="N869" s="15"/>
      <c r="O869" s="15"/>
      <c r="P869" s="15"/>
      <c r="Q869" s="15"/>
      <c r="R869" s="15"/>
      <c r="S869" s="15"/>
      <c r="T869" s="15"/>
      <c r="U869" s="15"/>
      <c r="V869" s="15"/>
      <c r="W869" s="15"/>
      <c r="X869" s="15"/>
      <c r="Y869" s="15"/>
      <c r="Z869" s="15"/>
    </row>
    <row r="870" spans="1:26" ht="13.5" customHeight="1" x14ac:dyDescent="0.25">
      <c r="A870" s="44"/>
      <c r="B870" s="44"/>
      <c r="C870" s="44"/>
      <c r="D870" s="45"/>
      <c r="E870" s="46"/>
      <c r="F870" s="15"/>
      <c r="G870" s="15"/>
      <c r="H870" s="44"/>
      <c r="J870" s="46"/>
      <c r="K870" s="52"/>
      <c r="L870" s="15"/>
      <c r="M870" s="15"/>
      <c r="N870" s="15"/>
      <c r="O870" s="15"/>
      <c r="P870" s="15"/>
      <c r="Q870" s="15"/>
      <c r="R870" s="15"/>
      <c r="S870" s="15"/>
      <c r="T870" s="15"/>
      <c r="U870" s="15"/>
      <c r="V870" s="15"/>
      <c r="W870" s="15"/>
      <c r="X870" s="15"/>
      <c r="Y870" s="15"/>
      <c r="Z870" s="15"/>
    </row>
    <row r="871" spans="1:26" ht="13.5" customHeight="1" x14ac:dyDescent="0.25">
      <c r="A871" s="44"/>
      <c r="B871" s="44"/>
      <c r="C871" s="44"/>
      <c r="D871" s="45"/>
      <c r="E871" s="46"/>
      <c r="F871" s="15"/>
      <c r="G871" s="15"/>
      <c r="H871" s="44"/>
      <c r="J871" s="46"/>
      <c r="K871" s="52"/>
      <c r="L871" s="15"/>
      <c r="M871" s="15"/>
      <c r="N871" s="15"/>
      <c r="O871" s="15"/>
      <c r="P871" s="15"/>
      <c r="Q871" s="15"/>
      <c r="R871" s="15"/>
      <c r="S871" s="15"/>
      <c r="T871" s="15"/>
      <c r="U871" s="15"/>
      <c r="V871" s="15"/>
      <c r="W871" s="15"/>
      <c r="X871" s="15"/>
      <c r="Y871" s="15"/>
      <c r="Z871" s="15"/>
    </row>
    <row r="872" spans="1:26" ht="13.5" customHeight="1" x14ac:dyDescent="0.25">
      <c r="A872" s="44"/>
      <c r="B872" s="44"/>
      <c r="C872" s="44"/>
      <c r="D872" s="45"/>
      <c r="E872" s="46"/>
      <c r="F872" s="15"/>
      <c r="G872" s="15"/>
      <c r="H872" s="44"/>
      <c r="J872" s="46"/>
      <c r="K872" s="52"/>
      <c r="L872" s="15"/>
      <c r="M872" s="15"/>
      <c r="N872" s="15"/>
      <c r="O872" s="15"/>
      <c r="P872" s="15"/>
      <c r="Q872" s="15"/>
      <c r="R872" s="15"/>
      <c r="S872" s="15"/>
      <c r="T872" s="15"/>
      <c r="U872" s="15"/>
      <c r="V872" s="15"/>
      <c r="W872" s="15"/>
      <c r="X872" s="15"/>
      <c r="Y872" s="15"/>
      <c r="Z872" s="15"/>
    </row>
    <row r="873" spans="1:26" ht="13.5" customHeight="1" x14ac:dyDescent="0.25">
      <c r="A873" s="44"/>
      <c r="B873" s="44"/>
      <c r="C873" s="44"/>
      <c r="D873" s="45"/>
      <c r="E873" s="46"/>
      <c r="F873" s="15"/>
      <c r="G873" s="15"/>
      <c r="H873" s="44"/>
      <c r="J873" s="46"/>
      <c r="K873" s="52"/>
      <c r="L873" s="15"/>
      <c r="M873" s="15"/>
      <c r="N873" s="15"/>
      <c r="O873" s="15"/>
      <c r="P873" s="15"/>
      <c r="Q873" s="15"/>
      <c r="R873" s="15"/>
      <c r="S873" s="15"/>
      <c r="T873" s="15"/>
      <c r="U873" s="15"/>
      <c r="V873" s="15"/>
      <c r="W873" s="15"/>
      <c r="X873" s="15"/>
      <c r="Y873" s="15"/>
      <c r="Z873" s="15"/>
    </row>
    <row r="874" spans="1:26" ht="13.5" customHeight="1" x14ac:dyDescent="0.25">
      <c r="A874" s="44"/>
      <c r="B874" s="44"/>
      <c r="C874" s="44"/>
      <c r="D874" s="45"/>
      <c r="E874" s="46"/>
      <c r="F874" s="15"/>
      <c r="G874" s="15"/>
      <c r="H874" s="44"/>
      <c r="J874" s="46"/>
      <c r="K874" s="52"/>
      <c r="L874" s="15"/>
      <c r="M874" s="15"/>
      <c r="N874" s="15"/>
      <c r="O874" s="15"/>
      <c r="P874" s="15"/>
      <c r="Q874" s="15"/>
      <c r="R874" s="15"/>
      <c r="S874" s="15"/>
      <c r="T874" s="15"/>
      <c r="U874" s="15"/>
      <c r="V874" s="15"/>
      <c r="W874" s="15"/>
      <c r="X874" s="15"/>
      <c r="Y874" s="15"/>
      <c r="Z874" s="15"/>
    </row>
    <row r="875" spans="1:26" ht="13.5" customHeight="1" x14ac:dyDescent="0.25">
      <c r="A875" s="44"/>
      <c r="B875" s="44"/>
      <c r="C875" s="44"/>
      <c r="D875" s="45"/>
      <c r="E875" s="46"/>
      <c r="F875" s="15"/>
      <c r="G875" s="15"/>
      <c r="H875" s="44"/>
      <c r="J875" s="46"/>
      <c r="K875" s="52"/>
      <c r="L875" s="15"/>
      <c r="M875" s="15"/>
      <c r="N875" s="15"/>
      <c r="O875" s="15"/>
      <c r="P875" s="15"/>
      <c r="Q875" s="15"/>
      <c r="R875" s="15"/>
      <c r="S875" s="15"/>
      <c r="T875" s="15"/>
      <c r="U875" s="15"/>
      <c r="V875" s="15"/>
      <c r="W875" s="15"/>
      <c r="X875" s="15"/>
      <c r="Y875" s="15"/>
      <c r="Z875" s="15"/>
    </row>
    <row r="876" spans="1:26" ht="13.5" customHeight="1" x14ac:dyDescent="0.25">
      <c r="A876" s="44"/>
      <c r="B876" s="44"/>
      <c r="C876" s="44"/>
      <c r="D876" s="45"/>
      <c r="E876" s="46"/>
      <c r="F876" s="15"/>
      <c r="G876" s="15"/>
      <c r="H876" s="44"/>
      <c r="J876" s="46"/>
      <c r="K876" s="52"/>
      <c r="L876" s="15"/>
      <c r="M876" s="15"/>
      <c r="N876" s="15"/>
      <c r="O876" s="15"/>
      <c r="P876" s="15"/>
      <c r="Q876" s="15"/>
      <c r="R876" s="15"/>
      <c r="S876" s="15"/>
      <c r="T876" s="15"/>
      <c r="U876" s="15"/>
      <c r="V876" s="15"/>
      <c r="W876" s="15"/>
      <c r="X876" s="15"/>
      <c r="Y876" s="15"/>
      <c r="Z876" s="15"/>
    </row>
    <row r="877" spans="1:26" ht="13.5" customHeight="1" x14ac:dyDescent="0.25">
      <c r="A877" s="44"/>
      <c r="B877" s="44"/>
      <c r="C877" s="44"/>
      <c r="D877" s="45"/>
      <c r="E877" s="46"/>
      <c r="F877" s="15"/>
      <c r="G877" s="15"/>
      <c r="H877" s="44"/>
      <c r="J877" s="46"/>
      <c r="K877" s="52"/>
      <c r="L877" s="15"/>
      <c r="M877" s="15"/>
      <c r="N877" s="15"/>
      <c r="O877" s="15"/>
      <c r="P877" s="15"/>
      <c r="Q877" s="15"/>
      <c r="R877" s="15"/>
      <c r="S877" s="15"/>
      <c r="T877" s="15"/>
      <c r="U877" s="15"/>
      <c r="V877" s="15"/>
      <c r="W877" s="15"/>
      <c r="X877" s="15"/>
      <c r="Y877" s="15"/>
      <c r="Z877" s="15"/>
    </row>
    <row r="878" spans="1:26" ht="13.5" customHeight="1" x14ac:dyDescent="0.25">
      <c r="A878" s="44"/>
      <c r="B878" s="44"/>
      <c r="C878" s="44"/>
      <c r="D878" s="45"/>
      <c r="E878" s="46"/>
      <c r="F878" s="15"/>
      <c r="G878" s="15"/>
      <c r="H878" s="44"/>
      <c r="J878" s="46"/>
      <c r="K878" s="52"/>
      <c r="L878" s="15"/>
      <c r="M878" s="15"/>
      <c r="N878" s="15"/>
      <c r="O878" s="15"/>
      <c r="P878" s="15"/>
      <c r="Q878" s="15"/>
      <c r="R878" s="15"/>
      <c r="S878" s="15"/>
      <c r="T878" s="15"/>
      <c r="U878" s="15"/>
      <c r="V878" s="15"/>
      <c r="W878" s="15"/>
      <c r="X878" s="15"/>
      <c r="Y878" s="15"/>
      <c r="Z878" s="15"/>
    </row>
    <row r="879" spans="1:26" ht="13.5" customHeight="1" x14ac:dyDescent="0.25">
      <c r="A879" s="44"/>
      <c r="B879" s="44"/>
      <c r="C879" s="44"/>
      <c r="D879" s="45"/>
      <c r="E879" s="46"/>
      <c r="F879" s="15"/>
      <c r="G879" s="15"/>
      <c r="H879" s="44"/>
      <c r="J879" s="46"/>
      <c r="K879" s="52"/>
      <c r="L879" s="15"/>
      <c r="M879" s="15"/>
      <c r="N879" s="15"/>
      <c r="O879" s="15"/>
      <c r="P879" s="15"/>
      <c r="Q879" s="15"/>
      <c r="R879" s="15"/>
      <c r="S879" s="15"/>
      <c r="T879" s="15"/>
      <c r="U879" s="15"/>
      <c r="V879" s="15"/>
      <c r="W879" s="15"/>
      <c r="X879" s="15"/>
      <c r="Y879" s="15"/>
      <c r="Z879" s="15"/>
    </row>
    <row r="880" spans="1:26" ht="13.5" customHeight="1" x14ac:dyDescent="0.25">
      <c r="A880" s="44"/>
      <c r="B880" s="44"/>
      <c r="C880" s="44"/>
      <c r="D880" s="45"/>
      <c r="E880" s="46"/>
      <c r="F880" s="15"/>
      <c r="G880" s="15"/>
      <c r="H880" s="44"/>
      <c r="J880" s="46"/>
      <c r="K880" s="52"/>
      <c r="L880" s="15"/>
      <c r="M880" s="15"/>
      <c r="N880" s="15"/>
      <c r="O880" s="15"/>
      <c r="P880" s="15"/>
      <c r="Q880" s="15"/>
      <c r="R880" s="15"/>
      <c r="S880" s="15"/>
      <c r="T880" s="15"/>
      <c r="U880" s="15"/>
      <c r="V880" s="15"/>
      <c r="W880" s="15"/>
      <c r="X880" s="15"/>
      <c r="Y880" s="15"/>
      <c r="Z880" s="15"/>
    </row>
    <row r="881" spans="1:26" ht="13.5" customHeight="1" x14ac:dyDescent="0.25">
      <c r="A881" s="44"/>
      <c r="B881" s="44"/>
      <c r="C881" s="44"/>
      <c r="D881" s="45"/>
      <c r="E881" s="46"/>
      <c r="F881" s="15"/>
      <c r="G881" s="15"/>
      <c r="H881" s="44"/>
      <c r="J881" s="46"/>
      <c r="K881" s="52"/>
      <c r="L881" s="15"/>
      <c r="M881" s="15"/>
      <c r="N881" s="15"/>
      <c r="O881" s="15"/>
      <c r="P881" s="15"/>
      <c r="Q881" s="15"/>
      <c r="R881" s="15"/>
      <c r="S881" s="15"/>
      <c r="T881" s="15"/>
      <c r="U881" s="15"/>
      <c r="V881" s="15"/>
      <c r="W881" s="15"/>
      <c r="X881" s="15"/>
      <c r="Y881" s="15"/>
      <c r="Z881" s="15"/>
    </row>
    <row r="882" spans="1:26" ht="13.5" customHeight="1" x14ac:dyDescent="0.25">
      <c r="A882" s="44"/>
      <c r="B882" s="44"/>
      <c r="C882" s="44"/>
      <c r="D882" s="45"/>
      <c r="E882" s="46"/>
      <c r="F882" s="15"/>
      <c r="G882" s="15"/>
      <c r="H882" s="44"/>
      <c r="J882" s="46"/>
      <c r="K882" s="52"/>
      <c r="L882" s="15"/>
      <c r="M882" s="15"/>
      <c r="N882" s="15"/>
      <c r="O882" s="15"/>
      <c r="P882" s="15"/>
      <c r="Q882" s="15"/>
      <c r="R882" s="15"/>
      <c r="S882" s="15"/>
      <c r="T882" s="15"/>
      <c r="U882" s="15"/>
      <c r="V882" s="15"/>
      <c r="W882" s="15"/>
      <c r="X882" s="15"/>
      <c r="Y882" s="15"/>
      <c r="Z882" s="15"/>
    </row>
    <row r="883" spans="1:26" ht="13.5" customHeight="1" x14ac:dyDescent="0.25">
      <c r="A883" s="44"/>
      <c r="B883" s="44"/>
      <c r="C883" s="44"/>
      <c r="D883" s="45"/>
      <c r="E883" s="46"/>
      <c r="F883" s="15"/>
      <c r="G883" s="15"/>
      <c r="H883" s="44"/>
      <c r="J883" s="46"/>
      <c r="K883" s="52"/>
      <c r="L883" s="15"/>
      <c r="M883" s="15"/>
      <c r="N883" s="15"/>
      <c r="O883" s="15"/>
      <c r="P883" s="15"/>
      <c r="Q883" s="15"/>
      <c r="R883" s="15"/>
      <c r="S883" s="15"/>
      <c r="T883" s="15"/>
      <c r="U883" s="15"/>
      <c r="V883" s="15"/>
      <c r="W883" s="15"/>
      <c r="X883" s="15"/>
      <c r="Y883" s="15"/>
      <c r="Z883" s="15"/>
    </row>
    <row r="884" spans="1:26" ht="13.5" customHeight="1" x14ac:dyDescent="0.25">
      <c r="A884" s="44"/>
      <c r="B884" s="44"/>
      <c r="C884" s="44"/>
      <c r="D884" s="45"/>
      <c r="E884" s="46"/>
      <c r="F884" s="15"/>
      <c r="G884" s="15"/>
      <c r="H884" s="44"/>
      <c r="J884" s="46"/>
      <c r="K884" s="52"/>
      <c r="L884" s="15"/>
      <c r="M884" s="15"/>
      <c r="N884" s="15"/>
      <c r="O884" s="15"/>
      <c r="P884" s="15"/>
      <c r="Q884" s="15"/>
      <c r="R884" s="15"/>
      <c r="S884" s="15"/>
      <c r="T884" s="15"/>
      <c r="U884" s="15"/>
      <c r="V884" s="15"/>
      <c r="W884" s="15"/>
      <c r="X884" s="15"/>
      <c r="Y884" s="15"/>
      <c r="Z884" s="15"/>
    </row>
    <row r="885" spans="1:26" ht="13.5" customHeight="1" x14ac:dyDescent="0.25">
      <c r="A885" s="44"/>
      <c r="B885" s="44"/>
      <c r="C885" s="44"/>
      <c r="D885" s="45"/>
      <c r="E885" s="46"/>
      <c r="F885" s="15"/>
      <c r="G885" s="15"/>
      <c r="H885" s="44"/>
      <c r="J885" s="46"/>
      <c r="K885" s="52"/>
      <c r="L885" s="15"/>
      <c r="M885" s="15"/>
      <c r="N885" s="15"/>
      <c r="O885" s="15"/>
      <c r="P885" s="15"/>
      <c r="Q885" s="15"/>
      <c r="R885" s="15"/>
      <c r="S885" s="15"/>
      <c r="T885" s="15"/>
      <c r="U885" s="15"/>
      <c r="V885" s="15"/>
      <c r="W885" s="15"/>
      <c r="X885" s="15"/>
      <c r="Y885" s="15"/>
      <c r="Z885" s="15"/>
    </row>
    <row r="886" spans="1:26" ht="13.5" customHeight="1" x14ac:dyDescent="0.25">
      <c r="A886" s="44"/>
      <c r="B886" s="44"/>
      <c r="C886" s="44"/>
      <c r="D886" s="45"/>
      <c r="E886" s="46"/>
      <c r="F886" s="15"/>
      <c r="G886" s="15"/>
      <c r="H886" s="44"/>
      <c r="J886" s="46"/>
      <c r="K886" s="52"/>
      <c r="L886" s="15"/>
      <c r="M886" s="15"/>
      <c r="N886" s="15"/>
      <c r="O886" s="15"/>
      <c r="P886" s="15"/>
      <c r="Q886" s="15"/>
      <c r="R886" s="15"/>
      <c r="S886" s="15"/>
      <c r="T886" s="15"/>
      <c r="U886" s="15"/>
      <c r="V886" s="15"/>
      <c r="W886" s="15"/>
      <c r="X886" s="15"/>
      <c r="Y886" s="15"/>
      <c r="Z886" s="15"/>
    </row>
    <row r="887" spans="1:26" ht="13.5" customHeight="1" x14ac:dyDescent="0.25">
      <c r="A887" s="44"/>
      <c r="B887" s="44"/>
      <c r="C887" s="44"/>
      <c r="D887" s="45"/>
      <c r="E887" s="46"/>
      <c r="F887" s="15"/>
      <c r="G887" s="15"/>
      <c r="H887" s="44"/>
      <c r="J887" s="46"/>
      <c r="K887" s="52"/>
      <c r="L887" s="15"/>
      <c r="M887" s="15"/>
      <c r="N887" s="15"/>
      <c r="O887" s="15"/>
      <c r="P887" s="15"/>
      <c r="Q887" s="15"/>
      <c r="R887" s="15"/>
      <c r="S887" s="15"/>
      <c r="T887" s="15"/>
      <c r="U887" s="15"/>
      <c r="V887" s="15"/>
      <c r="W887" s="15"/>
      <c r="X887" s="15"/>
      <c r="Y887" s="15"/>
      <c r="Z887" s="15"/>
    </row>
    <row r="888" spans="1:26" ht="13.5" customHeight="1" x14ac:dyDescent="0.25">
      <c r="A888" s="44"/>
      <c r="B888" s="44"/>
      <c r="C888" s="44"/>
      <c r="D888" s="45"/>
      <c r="E888" s="46"/>
      <c r="F888" s="15"/>
      <c r="G888" s="15"/>
      <c r="H888" s="44"/>
      <c r="J888" s="46"/>
      <c r="K888" s="52"/>
      <c r="L888" s="15"/>
      <c r="M888" s="15"/>
      <c r="N888" s="15"/>
      <c r="O888" s="15"/>
      <c r="P888" s="15"/>
      <c r="Q888" s="15"/>
      <c r="R888" s="15"/>
      <c r="S888" s="15"/>
      <c r="T888" s="15"/>
      <c r="U888" s="15"/>
      <c r="V888" s="15"/>
      <c r="W888" s="15"/>
      <c r="X888" s="15"/>
      <c r="Y888" s="15"/>
      <c r="Z888" s="15"/>
    </row>
    <row r="889" spans="1:26" ht="13.5" customHeight="1" x14ac:dyDescent="0.25">
      <c r="A889" s="44"/>
      <c r="B889" s="44"/>
      <c r="C889" s="44"/>
      <c r="D889" s="45"/>
      <c r="E889" s="46"/>
      <c r="F889" s="15"/>
      <c r="G889" s="15"/>
      <c r="H889" s="44"/>
      <c r="J889" s="46"/>
      <c r="K889" s="52"/>
      <c r="L889" s="15"/>
      <c r="M889" s="15"/>
      <c r="N889" s="15"/>
      <c r="O889" s="15"/>
      <c r="P889" s="15"/>
      <c r="Q889" s="15"/>
      <c r="R889" s="15"/>
      <c r="S889" s="15"/>
      <c r="T889" s="15"/>
      <c r="U889" s="15"/>
      <c r="V889" s="15"/>
      <c r="W889" s="15"/>
      <c r="X889" s="15"/>
      <c r="Y889" s="15"/>
      <c r="Z889" s="15"/>
    </row>
    <row r="890" spans="1:26" ht="13.5" customHeight="1" x14ac:dyDescent="0.25">
      <c r="A890" s="44"/>
      <c r="B890" s="44"/>
      <c r="C890" s="44"/>
      <c r="D890" s="45"/>
      <c r="E890" s="46"/>
      <c r="F890" s="15"/>
      <c r="G890" s="15"/>
      <c r="H890" s="44"/>
      <c r="J890" s="46"/>
      <c r="K890" s="52"/>
      <c r="L890" s="15"/>
      <c r="M890" s="15"/>
      <c r="N890" s="15"/>
      <c r="O890" s="15"/>
      <c r="P890" s="15"/>
      <c r="Q890" s="15"/>
      <c r="R890" s="15"/>
      <c r="S890" s="15"/>
      <c r="T890" s="15"/>
      <c r="U890" s="15"/>
      <c r="V890" s="15"/>
      <c r="W890" s="15"/>
      <c r="X890" s="15"/>
      <c r="Y890" s="15"/>
      <c r="Z890" s="15"/>
    </row>
    <row r="891" spans="1:26" ht="13.5" customHeight="1" x14ac:dyDescent="0.25">
      <c r="A891" s="44"/>
      <c r="B891" s="44"/>
      <c r="C891" s="44"/>
      <c r="D891" s="45"/>
      <c r="E891" s="46"/>
      <c r="F891" s="15"/>
      <c r="G891" s="15"/>
      <c r="H891" s="44"/>
      <c r="J891" s="46"/>
      <c r="K891" s="52"/>
      <c r="L891" s="15"/>
      <c r="M891" s="15"/>
      <c r="N891" s="15"/>
      <c r="O891" s="15"/>
      <c r="P891" s="15"/>
      <c r="Q891" s="15"/>
      <c r="R891" s="15"/>
      <c r="S891" s="15"/>
      <c r="T891" s="15"/>
      <c r="U891" s="15"/>
      <c r="V891" s="15"/>
      <c r="W891" s="15"/>
      <c r="X891" s="15"/>
      <c r="Y891" s="15"/>
      <c r="Z891" s="15"/>
    </row>
    <row r="892" spans="1:26" ht="13.5" customHeight="1" x14ac:dyDescent="0.25">
      <c r="A892" s="44"/>
      <c r="B892" s="44"/>
      <c r="C892" s="44"/>
      <c r="D892" s="45"/>
      <c r="E892" s="46"/>
      <c r="F892" s="15"/>
      <c r="G892" s="15"/>
      <c r="H892" s="44"/>
      <c r="J892" s="46"/>
      <c r="K892" s="52"/>
      <c r="L892" s="15"/>
      <c r="M892" s="15"/>
      <c r="N892" s="15"/>
      <c r="O892" s="15"/>
      <c r="P892" s="15"/>
      <c r="Q892" s="15"/>
      <c r="R892" s="15"/>
      <c r="S892" s="15"/>
      <c r="T892" s="15"/>
      <c r="U892" s="15"/>
      <c r="V892" s="15"/>
      <c r="W892" s="15"/>
      <c r="X892" s="15"/>
      <c r="Y892" s="15"/>
      <c r="Z892" s="15"/>
    </row>
    <row r="893" spans="1:26" ht="13.5" customHeight="1" x14ac:dyDescent="0.25">
      <c r="A893" s="44"/>
      <c r="B893" s="44"/>
      <c r="C893" s="44"/>
      <c r="D893" s="45"/>
      <c r="E893" s="46"/>
      <c r="F893" s="15"/>
      <c r="G893" s="15"/>
      <c r="H893" s="44"/>
      <c r="J893" s="46"/>
      <c r="K893" s="52"/>
      <c r="L893" s="15"/>
      <c r="M893" s="15"/>
      <c r="N893" s="15"/>
      <c r="O893" s="15"/>
      <c r="P893" s="15"/>
      <c r="Q893" s="15"/>
      <c r="R893" s="15"/>
      <c r="S893" s="15"/>
      <c r="T893" s="15"/>
      <c r="U893" s="15"/>
      <c r="V893" s="15"/>
      <c r="W893" s="15"/>
      <c r="X893" s="15"/>
      <c r="Y893" s="15"/>
      <c r="Z893" s="15"/>
    </row>
    <row r="894" spans="1:26" ht="13.5" customHeight="1" x14ac:dyDescent="0.25">
      <c r="A894" s="44"/>
      <c r="B894" s="44"/>
      <c r="C894" s="44"/>
      <c r="D894" s="45"/>
      <c r="E894" s="46"/>
      <c r="F894" s="15"/>
      <c r="G894" s="15"/>
      <c r="H894" s="44"/>
      <c r="J894" s="46"/>
      <c r="K894" s="52"/>
      <c r="L894" s="15"/>
      <c r="M894" s="15"/>
      <c r="N894" s="15"/>
      <c r="O894" s="15"/>
      <c r="P894" s="15"/>
      <c r="Q894" s="15"/>
      <c r="R894" s="15"/>
      <c r="S894" s="15"/>
      <c r="T894" s="15"/>
      <c r="U894" s="15"/>
      <c r="V894" s="15"/>
      <c r="W894" s="15"/>
      <c r="X894" s="15"/>
      <c r="Y894" s="15"/>
      <c r="Z894" s="15"/>
    </row>
    <row r="895" spans="1:26" ht="13.5" customHeight="1" x14ac:dyDescent="0.25">
      <c r="A895" s="44"/>
      <c r="B895" s="44"/>
      <c r="C895" s="44"/>
      <c r="D895" s="45"/>
      <c r="E895" s="46"/>
      <c r="F895" s="15"/>
      <c r="G895" s="15"/>
      <c r="H895" s="44"/>
      <c r="J895" s="46"/>
      <c r="K895" s="52"/>
      <c r="L895" s="15"/>
      <c r="M895" s="15"/>
      <c r="N895" s="15"/>
      <c r="O895" s="15"/>
      <c r="P895" s="15"/>
      <c r="Q895" s="15"/>
      <c r="R895" s="15"/>
      <c r="S895" s="15"/>
      <c r="T895" s="15"/>
      <c r="U895" s="15"/>
      <c r="V895" s="15"/>
      <c r="W895" s="15"/>
      <c r="X895" s="15"/>
      <c r="Y895" s="15"/>
      <c r="Z895" s="15"/>
    </row>
    <row r="896" spans="1:26" ht="13.5" customHeight="1" x14ac:dyDescent="0.25">
      <c r="A896" s="44"/>
      <c r="B896" s="44"/>
      <c r="C896" s="44"/>
      <c r="D896" s="45"/>
      <c r="E896" s="46"/>
      <c r="F896" s="15"/>
      <c r="G896" s="15"/>
      <c r="H896" s="44"/>
      <c r="J896" s="46"/>
      <c r="K896" s="52"/>
      <c r="L896" s="15"/>
      <c r="M896" s="15"/>
      <c r="N896" s="15"/>
      <c r="O896" s="15"/>
      <c r="P896" s="15"/>
      <c r="Q896" s="15"/>
      <c r="R896" s="15"/>
      <c r="S896" s="15"/>
      <c r="T896" s="15"/>
      <c r="U896" s="15"/>
      <c r="V896" s="15"/>
      <c r="W896" s="15"/>
      <c r="X896" s="15"/>
      <c r="Y896" s="15"/>
      <c r="Z896" s="15"/>
    </row>
    <row r="897" spans="1:26" ht="13.5" customHeight="1" x14ac:dyDescent="0.25">
      <c r="A897" s="44"/>
      <c r="B897" s="44"/>
      <c r="C897" s="44"/>
      <c r="D897" s="45"/>
      <c r="E897" s="46"/>
      <c r="F897" s="15"/>
      <c r="G897" s="15"/>
      <c r="H897" s="44"/>
      <c r="J897" s="46"/>
      <c r="K897" s="52"/>
      <c r="L897" s="15"/>
      <c r="M897" s="15"/>
      <c r="N897" s="15"/>
      <c r="O897" s="15"/>
      <c r="P897" s="15"/>
      <c r="Q897" s="15"/>
      <c r="R897" s="15"/>
      <c r="S897" s="15"/>
      <c r="T897" s="15"/>
      <c r="U897" s="15"/>
      <c r="V897" s="15"/>
      <c r="W897" s="15"/>
      <c r="X897" s="15"/>
      <c r="Y897" s="15"/>
      <c r="Z897" s="15"/>
    </row>
    <row r="898" spans="1:26" ht="13.5" customHeight="1" x14ac:dyDescent="0.25">
      <c r="A898" s="44"/>
      <c r="B898" s="44"/>
      <c r="C898" s="44"/>
      <c r="D898" s="45"/>
      <c r="E898" s="46"/>
      <c r="F898" s="15"/>
      <c r="G898" s="15"/>
      <c r="H898" s="44"/>
      <c r="J898" s="46"/>
      <c r="K898" s="52"/>
      <c r="L898" s="15"/>
      <c r="M898" s="15"/>
      <c r="N898" s="15"/>
      <c r="O898" s="15"/>
      <c r="P898" s="15"/>
      <c r="Q898" s="15"/>
      <c r="R898" s="15"/>
      <c r="S898" s="15"/>
      <c r="T898" s="15"/>
      <c r="U898" s="15"/>
      <c r="V898" s="15"/>
      <c r="W898" s="15"/>
      <c r="X898" s="15"/>
      <c r="Y898" s="15"/>
      <c r="Z898" s="15"/>
    </row>
    <row r="899" spans="1:26" ht="13.5" customHeight="1" x14ac:dyDescent="0.25">
      <c r="A899" s="44"/>
      <c r="B899" s="44"/>
      <c r="C899" s="44"/>
      <c r="D899" s="45"/>
      <c r="E899" s="46"/>
      <c r="F899" s="15"/>
      <c r="G899" s="15"/>
      <c r="H899" s="44"/>
      <c r="J899" s="46"/>
      <c r="K899" s="52"/>
      <c r="L899" s="15"/>
      <c r="M899" s="15"/>
      <c r="N899" s="15"/>
      <c r="O899" s="15"/>
      <c r="P899" s="15"/>
      <c r="Q899" s="15"/>
      <c r="R899" s="15"/>
      <c r="S899" s="15"/>
      <c r="T899" s="15"/>
      <c r="U899" s="15"/>
      <c r="V899" s="15"/>
      <c r="W899" s="15"/>
      <c r="X899" s="15"/>
      <c r="Y899" s="15"/>
      <c r="Z899" s="15"/>
    </row>
    <row r="900" spans="1:26" ht="13.5" customHeight="1" x14ac:dyDescent="0.25">
      <c r="A900" s="44"/>
      <c r="B900" s="44"/>
      <c r="C900" s="44"/>
      <c r="D900" s="45"/>
      <c r="E900" s="46"/>
      <c r="F900" s="15"/>
      <c r="G900" s="15"/>
      <c r="H900" s="44"/>
      <c r="J900" s="46"/>
      <c r="K900" s="52"/>
      <c r="L900" s="15"/>
      <c r="M900" s="15"/>
      <c r="N900" s="15"/>
      <c r="O900" s="15"/>
      <c r="P900" s="15"/>
      <c r="Q900" s="15"/>
      <c r="R900" s="15"/>
      <c r="S900" s="15"/>
      <c r="T900" s="15"/>
      <c r="U900" s="15"/>
      <c r="V900" s="15"/>
      <c r="W900" s="15"/>
      <c r="X900" s="15"/>
      <c r="Y900" s="15"/>
      <c r="Z900" s="15"/>
    </row>
    <row r="901" spans="1:26" ht="13.5" customHeight="1" x14ac:dyDescent="0.25">
      <c r="A901" s="44"/>
      <c r="B901" s="44"/>
      <c r="C901" s="44"/>
      <c r="D901" s="45"/>
      <c r="E901" s="46"/>
      <c r="F901" s="15"/>
      <c r="G901" s="15"/>
      <c r="H901" s="44"/>
      <c r="J901" s="46"/>
      <c r="K901" s="52"/>
      <c r="L901" s="15"/>
      <c r="M901" s="15"/>
      <c r="N901" s="15"/>
      <c r="O901" s="15"/>
      <c r="P901" s="15"/>
      <c r="Q901" s="15"/>
      <c r="R901" s="15"/>
      <c r="S901" s="15"/>
      <c r="T901" s="15"/>
      <c r="U901" s="15"/>
      <c r="V901" s="15"/>
      <c r="W901" s="15"/>
      <c r="X901" s="15"/>
      <c r="Y901" s="15"/>
      <c r="Z901" s="15"/>
    </row>
    <row r="902" spans="1:26" ht="13.5" customHeight="1" x14ac:dyDescent="0.25">
      <c r="A902" s="44"/>
      <c r="B902" s="44"/>
      <c r="C902" s="44"/>
      <c r="D902" s="45"/>
      <c r="E902" s="46"/>
      <c r="F902" s="15"/>
      <c r="G902" s="15"/>
      <c r="H902" s="44"/>
      <c r="J902" s="46"/>
      <c r="K902" s="52"/>
      <c r="L902" s="15"/>
      <c r="M902" s="15"/>
      <c r="N902" s="15"/>
      <c r="O902" s="15"/>
      <c r="P902" s="15"/>
      <c r="Q902" s="15"/>
      <c r="R902" s="15"/>
      <c r="S902" s="15"/>
      <c r="T902" s="15"/>
      <c r="U902" s="15"/>
      <c r="V902" s="15"/>
      <c r="W902" s="15"/>
      <c r="X902" s="15"/>
      <c r="Y902" s="15"/>
      <c r="Z902" s="15"/>
    </row>
    <row r="903" spans="1:26" ht="13.5" customHeight="1" x14ac:dyDescent="0.25">
      <c r="A903" s="44"/>
      <c r="B903" s="44"/>
      <c r="C903" s="44"/>
      <c r="D903" s="45"/>
      <c r="E903" s="46"/>
      <c r="F903" s="15"/>
      <c r="G903" s="15"/>
      <c r="H903" s="44"/>
      <c r="J903" s="46"/>
      <c r="K903" s="52"/>
      <c r="L903" s="15"/>
      <c r="M903" s="15"/>
      <c r="N903" s="15"/>
      <c r="O903" s="15"/>
      <c r="P903" s="15"/>
      <c r="Q903" s="15"/>
      <c r="R903" s="15"/>
      <c r="S903" s="15"/>
      <c r="T903" s="15"/>
      <c r="U903" s="15"/>
      <c r="V903" s="15"/>
      <c r="W903" s="15"/>
      <c r="X903" s="15"/>
      <c r="Y903" s="15"/>
      <c r="Z903" s="15"/>
    </row>
    <row r="904" spans="1:26" ht="13.5" customHeight="1" x14ac:dyDescent="0.25">
      <c r="A904" s="44"/>
      <c r="B904" s="44"/>
      <c r="C904" s="44"/>
      <c r="D904" s="45"/>
      <c r="E904" s="46"/>
      <c r="F904" s="15"/>
      <c r="G904" s="15"/>
      <c r="H904" s="44"/>
      <c r="J904" s="46"/>
      <c r="K904" s="52"/>
      <c r="L904" s="15"/>
      <c r="M904" s="15"/>
      <c r="N904" s="15"/>
      <c r="O904" s="15"/>
      <c r="P904" s="15"/>
      <c r="Q904" s="15"/>
      <c r="R904" s="15"/>
      <c r="S904" s="15"/>
      <c r="T904" s="15"/>
      <c r="U904" s="15"/>
      <c r="V904" s="15"/>
      <c r="W904" s="15"/>
      <c r="X904" s="15"/>
      <c r="Y904" s="15"/>
      <c r="Z904" s="15"/>
    </row>
    <row r="905" spans="1:26" ht="13.5" customHeight="1" x14ac:dyDescent="0.25">
      <c r="A905" s="44"/>
      <c r="B905" s="44"/>
      <c r="C905" s="44"/>
      <c r="D905" s="45"/>
      <c r="E905" s="46"/>
      <c r="F905" s="15"/>
      <c r="G905" s="15"/>
      <c r="H905" s="44"/>
      <c r="J905" s="46"/>
      <c r="K905" s="52"/>
      <c r="L905" s="15"/>
      <c r="M905" s="15"/>
      <c r="N905" s="15"/>
      <c r="O905" s="15"/>
      <c r="P905" s="15"/>
      <c r="Q905" s="15"/>
      <c r="R905" s="15"/>
      <c r="S905" s="15"/>
      <c r="T905" s="15"/>
      <c r="U905" s="15"/>
      <c r="V905" s="15"/>
      <c r="W905" s="15"/>
      <c r="X905" s="15"/>
      <c r="Y905" s="15"/>
      <c r="Z905" s="15"/>
    </row>
    <row r="906" spans="1:26" ht="13.5" customHeight="1" x14ac:dyDescent="0.25">
      <c r="A906" s="44"/>
      <c r="B906" s="44"/>
      <c r="C906" s="44"/>
      <c r="D906" s="45"/>
      <c r="E906" s="46"/>
      <c r="F906" s="15"/>
      <c r="G906" s="15"/>
      <c r="H906" s="44"/>
      <c r="J906" s="46"/>
      <c r="K906" s="52"/>
      <c r="L906" s="15"/>
      <c r="M906" s="15"/>
      <c r="N906" s="15"/>
      <c r="O906" s="15"/>
      <c r="P906" s="15"/>
      <c r="Q906" s="15"/>
      <c r="R906" s="15"/>
      <c r="S906" s="15"/>
      <c r="T906" s="15"/>
      <c r="U906" s="15"/>
      <c r="V906" s="15"/>
      <c r="W906" s="15"/>
      <c r="X906" s="15"/>
      <c r="Y906" s="15"/>
      <c r="Z906" s="15"/>
    </row>
    <row r="907" spans="1:26" ht="13.5" customHeight="1" x14ac:dyDescent="0.25">
      <c r="A907" s="44"/>
      <c r="B907" s="44"/>
      <c r="C907" s="44"/>
      <c r="D907" s="45"/>
      <c r="E907" s="46"/>
      <c r="F907" s="15"/>
      <c r="G907" s="15"/>
      <c r="H907" s="44"/>
      <c r="J907" s="46"/>
      <c r="K907" s="52"/>
      <c r="L907" s="15"/>
      <c r="M907" s="15"/>
      <c r="N907" s="15"/>
      <c r="O907" s="15"/>
      <c r="P907" s="15"/>
      <c r="Q907" s="15"/>
      <c r="R907" s="15"/>
      <c r="S907" s="15"/>
      <c r="T907" s="15"/>
      <c r="U907" s="15"/>
      <c r="V907" s="15"/>
      <c r="W907" s="15"/>
      <c r="X907" s="15"/>
      <c r="Y907" s="15"/>
      <c r="Z907" s="15"/>
    </row>
    <row r="908" spans="1:26" ht="13.5" customHeight="1" x14ac:dyDescent="0.25">
      <c r="A908" s="44"/>
      <c r="B908" s="44"/>
      <c r="C908" s="44"/>
      <c r="D908" s="45"/>
      <c r="E908" s="46"/>
      <c r="F908" s="15"/>
      <c r="G908" s="15"/>
      <c r="H908" s="44"/>
      <c r="J908" s="46"/>
      <c r="K908" s="52"/>
      <c r="L908" s="15"/>
      <c r="M908" s="15"/>
      <c r="N908" s="15"/>
      <c r="O908" s="15"/>
      <c r="P908" s="15"/>
      <c r="Q908" s="15"/>
      <c r="R908" s="15"/>
      <c r="S908" s="15"/>
      <c r="T908" s="15"/>
      <c r="U908" s="15"/>
      <c r="V908" s="15"/>
      <c r="W908" s="15"/>
      <c r="X908" s="15"/>
      <c r="Y908" s="15"/>
      <c r="Z908" s="15"/>
    </row>
    <row r="909" spans="1:26" ht="13.5" customHeight="1" x14ac:dyDescent="0.25">
      <c r="A909" s="44"/>
      <c r="B909" s="44"/>
      <c r="C909" s="44"/>
      <c r="D909" s="45"/>
      <c r="E909" s="46"/>
      <c r="F909" s="15"/>
      <c r="G909" s="15"/>
      <c r="H909" s="44"/>
      <c r="J909" s="46"/>
      <c r="K909" s="52"/>
      <c r="L909" s="15"/>
      <c r="M909" s="15"/>
      <c r="N909" s="15"/>
      <c r="O909" s="15"/>
      <c r="P909" s="15"/>
      <c r="Q909" s="15"/>
      <c r="R909" s="15"/>
      <c r="S909" s="15"/>
      <c r="T909" s="15"/>
      <c r="U909" s="15"/>
      <c r="V909" s="15"/>
      <c r="W909" s="15"/>
      <c r="X909" s="15"/>
      <c r="Y909" s="15"/>
      <c r="Z909" s="15"/>
    </row>
    <row r="910" spans="1:26" ht="13.5" customHeight="1" x14ac:dyDescent="0.25">
      <c r="A910" s="44"/>
      <c r="B910" s="44"/>
      <c r="C910" s="44"/>
      <c r="D910" s="45"/>
      <c r="E910" s="46"/>
      <c r="F910" s="15"/>
      <c r="G910" s="15"/>
      <c r="H910" s="44"/>
      <c r="J910" s="46"/>
      <c r="K910" s="52"/>
      <c r="L910" s="15"/>
      <c r="M910" s="15"/>
      <c r="N910" s="15"/>
      <c r="O910" s="15"/>
      <c r="P910" s="15"/>
      <c r="Q910" s="15"/>
      <c r="R910" s="15"/>
      <c r="S910" s="15"/>
      <c r="T910" s="15"/>
      <c r="U910" s="15"/>
      <c r="V910" s="15"/>
      <c r="W910" s="15"/>
      <c r="X910" s="15"/>
      <c r="Y910" s="15"/>
      <c r="Z910" s="15"/>
    </row>
    <row r="911" spans="1:26" ht="13.5" customHeight="1" x14ac:dyDescent="0.25">
      <c r="A911" s="44"/>
      <c r="B911" s="44"/>
      <c r="C911" s="44"/>
      <c r="D911" s="45"/>
      <c r="E911" s="46"/>
      <c r="F911" s="15"/>
      <c r="G911" s="15"/>
      <c r="H911" s="44"/>
      <c r="J911" s="46"/>
      <c r="K911" s="52"/>
      <c r="L911" s="15"/>
      <c r="M911" s="15"/>
      <c r="N911" s="15"/>
      <c r="O911" s="15"/>
      <c r="P911" s="15"/>
      <c r="Q911" s="15"/>
      <c r="R911" s="15"/>
      <c r="S911" s="15"/>
      <c r="T911" s="15"/>
      <c r="U911" s="15"/>
      <c r="V911" s="15"/>
      <c r="W911" s="15"/>
      <c r="X911" s="15"/>
      <c r="Y911" s="15"/>
      <c r="Z911" s="15"/>
    </row>
    <row r="912" spans="1:26" ht="13.5" customHeight="1" x14ac:dyDescent="0.25">
      <c r="A912" s="44"/>
      <c r="B912" s="44"/>
      <c r="C912" s="44"/>
      <c r="D912" s="45"/>
      <c r="E912" s="46"/>
      <c r="F912" s="15"/>
      <c r="G912" s="15"/>
      <c r="H912" s="44"/>
      <c r="J912" s="46"/>
      <c r="K912" s="52"/>
      <c r="L912" s="15"/>
      <c r="M912" s="15"/>
      <c r="N912" s="15"/>
      <c r="O912" s="15"/>
      <c r="P912" s="15"/>
      <c r="Q912" s="15"/>
      <c r="R912" s="15"/>
      <c r="S912" s="15"/>
      <c r="T912" s="15"/>
      <c r="U912" s="15"/>
      <c r="V912" s="15"/>
      <c r="W912" s="15"/>
      <c r="X912" s="15"/>
      <c r="Y912" s="15"/>
      <c r="Z912" s="15"/>
    </row>
    <row r="913" spans="1:26" ht="13.5" customHeight="1" x14ac:dyDescent="0.25">
      <c r="A913" s="44"/>
      <c r="B913" s="44"/>
      <c r="C913" s="44"/>
      <c r="D913" s="45"/>
      <c r="E913" s="46"/>
      <c r="F913" s="15"/>
      <c r="G913" s="15"/>
      <c r="H913" s="44"/>
      <c r="J913" s="46"/>
      <c r="K913" s="52"/>
      <c r="L913" s="15"/>
      <c r="M913" s="15"/>
      <c r="N913" s="15"/>
      <c r="O913" s="15"/>
      <c r="P913" s="15"/>
      <c r="Q913" s="15"/>
      <c r="R913" s="15"/>
      <c r="S913" s="15"/>
      <c r="T913" s="15"/>
      <c r="U913" s="15"/>
      <c r="V913" s="15"/>
      <c r="W913" s="15"/>
      <c r="X913" s="15"/>
      <c r="Y913" s="15"/>
      <c r="Z913" s="15"/>
    </row>
    <row r="914" spans="1:26" ht="13.5" customHeight="1" x14ac:dyDescent="0.25">
      <c r="A914" s="44"/>
      <c r="B914" s="44"/>
      <c r="C914" s="44"/>
      <c r="D914" s="45"/>
      <c r="E914" s="46"/>
      <c r="F914" s="15"/>
      <c r="G914" s="15"/>
      <c r="H914" s="44"/>
      <c r="J914" s="46"/>
      <c r="K914" s="52"/>
      <c r="L914" s="15"/>
      <c r="M914" s="15"/>
      <c r="N914" s="15"/>
      <c r="O914" s="15"/>
      <c r="P914" s="15"/>
      <c r="Q914" s="15"/>
      <c r="R914" s="15"/>
      <c r="S914" s="15"/>
      <c r="T914" s="15"/>
      <c r="U914" s="15"/>
      <c r="V914" s="15"/>
      <c r="W914" s="15"/>
      <c r="X914" s="15"/>
      <c r="Y914" s="15"/>
      <c r="Z914" s="15"/>
    </row>
    <row r="915" spans="1:26" ht="13.5" customHeight="1" x14ac:dyDescent="0.25">
      <c r="A915" s="44"/>
      <c r="B915" s="44"/>
      <c r="C915" s="44"/>
      <c r="D915" s="45"/>
      <c r="E915" s="46"/>
      <c r="F915" s="15"/>
      <c r="G915" s="15"/>
      <c r="H915" s="44"/>
      <c r="J915" s="46"/>
      <c r="K915" s="52"/>
      <c r="L915" s="15"/>
      <c r="M915" s="15"/>
      <c r="N915" s="15"/>
      <c r="O915" s="15"/>
      <c r="P915" s="15"/>
      <c r="Q915" s="15"/>
      <c r="R915" s="15"/>
      <c r="S915" s="15"/>
      <c r="T915" s="15"/>
      <c r="U915" s="15"/>
      <c r="V915" s="15"/>
      <c r="W915" s="15"/>
      <c r="X915" s="15"/>
      <c r="Y915" s="15"/>
      <c r="Z915" s="15"/>
    </row>
    <row r="916" spans="1:26" ht="13.5" customHeight="1" x14ac:dyDescent="0.25">
      <c r="A916" s="44"/>
      <c r="B916" s="44"/>
      <c r="C916" s="44"/>
      <c r="D916" s="45"/>
      <c r="E916" s="46"/>
      <c r="F916" s="15"/>
      <c r="G916" s="15"/>
      <c r="H916" s="44"/>
      <c r="J916" s="46"/>
      <c r="K916" s="52"/>
      <c r="L916" s="15"/>
      <c r="M916" s="15"/>
      <c r="N916" s="15"/>
      <c r="O916" s="15"/>
      <c r="P916" s="15"/>
      <c r="Q916" s="15"/>
      <c r="R916" s="15"/>
      <c r="S916" s="15"/>
      <c r="T916" s="15"/>
      <c r="U916" s="15"/>
      <c r="V916" s="15"/>
      <c r="W916" s="15"/>
      <c r="X916" s="15"/>
      <c r="Y916" s="15"/>
      <c r="Z916" s="15"/>
    </row>
    <row r="917" spans="1:26" ht="13.5" customHeight="1" x14ac:dyDescent="0.25">
      <c r="A917" s="44"/>
      <c r="B917" s="44"/>
      <c r="C917" s="44"/>
      <c r="D917" s="45"/>
      <c r="E917" s="46"/>
      <c r="F917" s="15"/>
      <c r="G917" s="15"/>
      <c r="H917" s="44"/>
      <c r="J917" s="46"/>
      <c r="K917" s="52"/>
      <c r="L917" s="15"/>
      <c r="M917" s="15"/>
      <c r="N917" s="15"/>
      <c r="O917" s="15"/>
      <c r="P917" s="15"/>
      <c r="Q917" s="15"/>
      <c r="R917" s="15"/>
      <c r="S917" s="15"/>
      <c r="T917" s="15"/>
      <c r="U917" s="15"/>
      <c r="V917" s="15"/>
      <c r="W917" s="15"/>
      <c r="X917" s="15"/>
      <c r="Y917" s="15"/>
      <c r="Z917" s="15"/>
    </row>
    <row r="918" spans="1:26" ht="13.5" customHeight="1" x14ac:dyDescent="0.25">
      <c r="A918" s="44"/>
      <c r="B918" s="44"/>
      <c r="C918" s="44"/>
      <c r="D918" s="45"/>
      <c r="E918" s="46"/>
      <c r="F918" s="15"/>
      <c r="G918" s="15"/>
      <c r="H918" s="44"/>
      <c r="J918" s="46"/>
      <c r="K918" s="52"/>
      <c r="L918" s="15"/>
      <c r="M918" s="15"/>
      <c r="N918" s="15"/>
      <c r="O918" s="15"/>
      <c r="P918" s="15"/>
      <c r="Q918" s="15"/>
      <c r="R918" s="15"/>
      <c r="S918" s="15"/>
      <c r="T918" s="15"/>
      <c r="U918" s="15"/>
      <c r="V918" s="15"/>
      <c r="W918" s="15"/>
      <c r="X918" s="15"/>
      <c r="Y918" s="15"/>
      <c r="Z918" s="15"/>
    </row>
    <row r="919" spans="1:26" ht="13.5" customHeight="1" x14ac:dyDescent="0.25">
      <c r="A919" s="44"/>
      <c r="B919" s="44"/>
      <c r="C919" s="44"/>
      <c r="D919" s="45"/>
      <c r="E919" s="46"/>
      <c r="F919" s="15"/>
      <c r="G919" s="15"/>
      <c r="H919" s="44"/>
      <c r="J919" s="46"/>
      <c r="K919" s="52"/>
      <c r="L919" s="15"/>
      <c r="M919" s="15"/>
      <c r="N919" s="15"/>
      <c r="O919" s="15"/>
      <c r="P919" s="15"/>
      <c r="Q919" s="15"/>
      <c r="R919" s="15"/>
      <c r="S919" s="15"/>
      <c r="T919" s="15"/>
      <c r="U919" s="15"/>
      <c r="V919" s="15"/>
      <c r="W919" s="15"/>
      <c r="X919" s="15"/>
      <c r="Y919" s="15"/>
      <c r="Z919" s="15"/>
    </row>
    <row r="920" spans="1:26" ht="13.5" customHeight="1" x14ac:dyDescent="0.25">
      <c r="A920" s="44"/>
      <c r="B920" s="44"/>
      <c r="C920" s="44"/>
      <c r="D920" s="45"/>
      <c r="E920" s="46"/>
      <c r="F920" s="15"/>
      <c r="G920" s="15"/>
      <c r="H920" s="44"/>
      <c r="J920" s="46"/>
      <c r="K920" s="52"/>
      <c r="L920" s="15"/>
      <c r="M920" s="15"/>
      <c r="N920" s="15"/>
      <c r="O920" s="15"/>
      <c r="P920" s="15"/>
      <c r="Q920" s="15"/>
      <c r="R920" s="15"/>
      <c r="S920" s="15"/>
      <c r="T920" s="15"/>
      <c r="U920" s="15"/>
      <c r="V920" s="15"/>
      <c r="W920" s="15"/>
      <c r="X920" s="15"/>
      <c r="Y920" s="15"/>
      <c r="Z920" s="15"/>
    </row>
    <row r="921" spans="1:26" ht="13.5" customHeight="1" x14ac:dyDescent="0.25">
      <c r="A921" s="44"/>
      <c r="B921" s="44"/>
      <c r="C921" s="44"/>
      <c r="D921" s="45"/>
      <c r="E921" s="46"/>
      <c r="F921" s="15"/>
      <c r="G921" s="15"/>
      <c r="H921" s="44"/>
      <c r="J921" s="46"/>
      <c r="K921" s="52"/>
      <c r="L921" s="15"/>
      <c r="M921" s="15"/>
      <c r="N921" s="15"/>
      <c r="O921" s="15"/>
      <c r="P921" s="15"/>
      <c r="Q921" s="15"/>
      <c r="R921" s="15"/>
      <c r="S921" s="15"/>
      <c r="T921" s="15"/>
      <c r="U921" s="15"/>
      <c r="V921" s="15"/>
      <c r="W921" s="15"/>
      <c r="X921" s="15"/>
      <c r="Y921" s="15"/>
      <c r="Z921" s="15"/>
    </row>
    <row r="922" spans="1:26" ht="13.5" customHeight="1" x14ac:dyDescent="0.25">
      <c r="A922" s="44"/>
      <c r="B922" s="44"/>
      <c r="C922" s="44"/>
      <c r="D922" s="45"/>
      <c r="E922" s="46"/>
      <c r="F922" s="15"/>
      <c r="G922" s="15"/>
      <c r="H922" s="44"/>
      <c r="J922" s="46"/>
      <c r="K922" s="52"/>
      <c r="L922" s="15"/>
      <c r="M922" s="15"/>
      <c r="N922" s="15"/>
      <c r="O922" s="15"/>
      <c r="P922" s="15"/>
      <c r="Q922" s="15"/>
      <c r="R922" s="15"/>
      <c r="S922" s="15"/>
      <c r="T922" s="15"/>
      <c r="U922" s="15"/>
      <c r="V922" s="15"/>
      <c r="W922" s="15"/>
      <c r="X922" s="15"/>
      <c r="Y922" s="15"/>
      <c r="Z922" s="15"/>
    </row>
    <row r="923" spans="1:26" ht="13.5" customHeight="1" x14ac:dyDescent="0.25">
      <c r="A923" s="44"/>
      <c r="B923" s="44"/>
      <c r="C923" s="44"/>
      <c r="D923" s="45"/>
      <c r="E923" s="46"/>
      <c r="F923" s="15"/>
      <c r="G923" s="15"/>
      <c r="H923" s="44"/>
      <c r="J923" s="46"/>
      <c r="K923" s="52"/>
      <c r="L923" s="15"/>
      <c r="M923" s="15"/>
      <c r="N923" s="15"/>
      <c r="O923" s="15"/>
      <c r="P923" s="15"/>
      <c r="Q923" s="15"/>
      <c r="R923" s="15"/>
      <c r="S923" s="15"/>
      <c r="T923" s="15"/>
      <c r="U923" s="15"/>
      <c r="V923" s="15"/>
      <c r="W923" s="15"/>
      <c r="X923" s="15"/>
      <c r="Y923" s="15"/>
      <c r="Z923" s="15"/>
    </row>
    <row r="924" spans="1:26" ht="13.5" customHeight="1" x14ac:dyDescent="0.25">
      <c r="A924" s="44"/>
      <c r="B924" s="44"/>
      <c r="C924" s="44"/>
      <c r="D924" s="45"/>
      <c r="E924" s="46"/>
      <c r="F924" s="15"/>
      <c r="G924" s="15"/>
      <c r="H924" s="44"/>
      <c r="J924" s="46"/>
      <c r="K924" s="52"/>
      <c r="L924" s="15"/>
      <c r="M924" s="15"/>
      <c r="N924" s="15"/>
      <c r="O924" s="15"/>
      <c r="P924" s="15"/>
      <c r="Q924" s="15"/>
      <c r="R924" s="15"/>
      <c r="S924" s="15"/>
      <c r="T924" s="15"/>
      <c r="U924" s="15"/>
      <c r="V924" s="15"/>
      <c r="W924" s="15"/>
      <c r="X924" s="15"/>
      <c r="Y924" s="15"/>
      <c r="Z924" s="15"/>
    </row>
    <row r="925" spans="1:26" ht="13.5" customHeight="1" x14ac:dyDescent="0.25">
      <c r="A925" s="44"/>
      <c r="B925" s="44"/>
      <c r="C925" s="44"/>
      <c r="D925" s="45"/>
      <c r="E925" s="46"/>
      <c r="F925" s="15"/>
      <c r="G925" s="15"/>
      <c r="H925" s="44"/>
      <c r="J925" s="46"/>
      <c r="K925" s="52"/>
      <c r="L925" s="15"/>
      <c r="M925" s="15"/>
      <c r="N925" s="15"/>
      <c r="O925" s="15"/>
      <c r="P925" s="15"/>
      <c r="Q925" s="15"/>
      <c r="R925" s="15"/>
      <c r="S925" s="15"/>
      <c r="T925" s="15"/>
      <c r="U925" s="15"/>
      <c r="V925" s="15"/>
      <c r="W925" s="15"/>
      <c r="X925" s="15"/>
      <c r="Y925" s="15"/>
      <c r="Z925" s="15"/>
    </row>
    <row r="926" spans="1:26" ht="13.5" customHeight="1" x14ac:dyDescent="0.25">
      <c r="A926" s="44"/>
      <c r="B926" s="44"/>
      <c r="C926" s="44"/>
      <c r="D926" s="45"/>
      <c r="E926" s="46"/>
      <c r="F926" s="15"/>
      <c r="G926" s="15"/>
      <c r="H926" s="44"/>
      <c r="J926" s="46"/>
      <c r="K926" s="52"/>
      <c r="L926" s="15"/>
      <c r="M926" s="15"/>
      <c r="N926" s="15"/>
      <c r="O926" s="15"/>
      <c r="P926" s="15"/>
      <c r="Q926" s="15"/>
      <c r="R926" s="15"/>
      <c r="S926" s="15"/>
      <c r="T926" s="15"/>
      <c r="U926" s="15"/>
      <c r="V926" s="15"/>
      <c r="W926" s="15"/>
      <c r="X926" s="15"/>
      <c r="Y926" s="15"/>
      <c r="Z926" s="15"/>
    </row>
    <row r="927" spans="1:26" ht="13.5" customHeight="1" x14ac:dyDescent="0.25">
      <c r="A927" s="44"/>
      <c r="B927" s="44"/>
      <c r="C927" s="44"/>
      <c r="D927" s="45"/>
      <c r="E927" s="46"/>
      <c r="F927" s="15"/>
      <c r="G927" s="15"/>
      <c r="H927" s="44"/>
      <c r="J927" s="46"/>
      <c r="K927" s="52"/>
      <c r="L927" s="15"/>
      <c r="M927" s="15"/>
      <c r="N927" s="15"/>
      <c r="O927" s="15"/>
      <c r="P927" s="15"/>
      <c r="Q927" s="15"/>
      <c r="R927" s="15"/>
      <c r="S927" s="15"/>
      <c r="T927" s="15"/>
      <c r="U927" s="15"/>
      <c r="V927" s="15"/>
      <c r="W927" s="15"/>
      <c r="X927" s="15"/>
      <c r="Y927" s="15"/>
      <c r="Z927" s="15"/>
    </row>
    <row r="928" spans="1:26" ht="13.5" customHeight="1" x14ac:dyDescent="0.25">
      <c r="A928" s="44"/>
      <c r="B928" s="44"/>
      <c r="C928" s="44"/>
      <c r="D928" s="45"/>
      <c r="E928" s="46"/>
      <c r="F928" s="15"/>
      <c r="G928" s="15"/>
      <c r="H928" s="44"/>
      <c r="J928" s="46"/>
      <c r="K928" s="52"/>
      <c r="L928" s="15"/>
      <c r="M928" s="15"/>
      <c r="N928" s="15"/>
      <c r="O928" s="15"/>
      <c r="P928" s="15"/>
      <c r="Q928" s="15"/>
      <c r="R928" s="15"/>
      <c r="S928" s="15"/>
      <c r="T928" s="15"/>
      <c r="U928" s="15"/>
      <c r="V928" s="15"/>
      <c r="W928" s="15"/>
      <c r="X928" s="15"/>
      <c r="Y928" s="15"/>
      <c r="Z928" s="15"/>
    </row>
    <row r="929" spans="1:26" ht="13.5" customHeight="1" x14ac:dyDescent="0.25">
      <c r="A929" s="44"/>
      <c r="B929" s="44"/>
      <c r="C929" s="44"/>
      <c r="D929" s="45"/>
      <c r="E929" s="46"/>
      <c r="F929" s="15"/>
      <c r="G929" s="15"/>
      <c r="H929" s="44"/>
      <c r="J929" s="46"/>
      <c r="K929" s="52"/>
      <c r="L929" s="15"/>
      <c r="M929" s="15"/>
      <c r="N929" s="15"/>
      <c r="O929" s="15"/>
      <c r="P929" s="15"/>
      <c r="Q929" s="15"/>
      <c r="R929" s="15"/>
      <c r="S929" s="15"/>
      <c r="T929" s="15"/>
      <c r="U929" s="15"/>
      <c r="V929" s="15"/>
      <c r="W929" s="15"/>
      <c r="X929" s="15"/>
      <c r="Y929" s="15"/>
      <c r="Z929" s="15"/>
    </row>
    <row r="930" spans="1:26" ht="13.5" customHeight="1" x14ac:dyDescent="0.25">
      <c r="A930" s="44"/>
      <c r="B930" s="44"/>
      <c r="C930" s="44"/>
      <c r="D930" s="45"/>
      <c r="E930" s="46"/>
      <c r="F930" s="15"/>
      <c r="G930" s="15"/>
      <c r="H930" s="44"/>
      <c r="J930" s="46"/>
      <c r="K930" s="52"/>
      <c r="L930" s="15"/>
      <c r="M930" s="15"/>
      <c r="N930" s="15"/>
      <c r="O930" s="15"/>
      <c r="P930" s="15"/>
      <c r="Q930" s="15"/>
      <c r="R930" s="15"/>
      <c r="S930" s="15"/>
      <c r="T930" s="15"/>
      <c r="U930" s="15"/>
      <c r="V930" s="15"/>
      <c r="W930" s="15"/>
      <c r="X930" s="15"/>
      <c r="Y930" s="15"/>
      <c r="Z930" s="15"/>
    </row>
    <row r="931" spans="1:26" ht="13.5" customHeight="1" x14ac:dyDescent="0.25">
      <c r="A931" s="44"/>
      <c r="B931" s="44"/>
      <c r="C931" s="44"/>
      <c r="D931" s="45"/>
      <c r="E931" s="46"/>
      <c r="F931" s="15"/>
      <c r="G931" s="15"/>
      <c r="H931" s="44"/>
      <c r="J931" s="46"/>
      <c r="K931" s="52"/>
      <c r="L931" s="15"/>
      <c r="M931" s="15"/>
      <c r="N931" s="15"/>
      <c r="O931" s="15"/>
      <c r="P931" s="15"/>
      <c r="Q931" s="15"/>
      <c r="R931" s="15"/>
      <c r="S931" s="15"/>
      <c r="T931" s="15"/>
      <c r="U931" s="15"/>
      <c r="V931" s="15"/>
      <c r="W931" s="15"/>
      <c r="X931" s="15"/>
      <c r="Y931" s="15"/>
      <c r="Z931" s="15"/>
    </row>
    <row r="932" spans="1:26" ht="13.5" customHeight="1" x14ac:dyDescent="0.25">
      <c r="A932" s="44"/>
      <c r="B932" s="44"/>
      <c r="C932" s="44"/>
      <c r="D932" s="45"/>
      <c r="E932" s="46"/>
      <c r="F932" s="15"/>
      <c r="G932" s="15"/>
      <c r="H932" s="44"/>
      <c r="J932" s="46"/>
      <c r="K932" s="52"/>
      <c r="L932" s="15"/>
      <c r="M932" s="15"/>
      <c r="N932" s="15"/>
      <c r="O932" s="15"/>
      <c r="P932" s="15"/>
      <c r="Q932" s="15"/>
      <c r="R932" s="15"/>
      <c r="S932" s="15"/>
      <c r="T932" s="15"/>
      <c r="U932" s="15"/>
      <c r="V932" s="15"/>
      <c r="W932" s="15"/>
      <c r="X932" s="15"/>
      <c r="Y932" s="15"/>
      <c r="Z932" s="15"/>
    </row>
    <row r="933" spans="1:26" ht="13.5" customHeight="1" x14ac:dyDescent="0.25">
      <c r="A933" s="44"/>
      <c r="B933" s="44"/>
      <c r="C933" s="44"/>
      <c r="D933" s="45"/>
      <c r="E933" s="46"/>
      <c r="F933" s="15"/>
      <c r="G933" s="15"/>
      <c r="H933" s="44"/>
      <c r="J933" s="46"/>
      <c r="K933" s="52"/>
      <c r="L933" s="15"/>
      <c r="M933" s="15"/>
      <c r="N933" s="15"/>
      <c r="O933" s="15"/>
      <c r="P933" s="15"/>
      <c r="Q933" s="15"/>
      <c r="R933" s="15"/>
      <c r="S933" s="15"/>
      <c r="T933" s="15"/>
      <c r="U933" s="15"/>
      <c r="V933" s="15"/>
      <c r="W933" s="15"/>
      <c r="X933" s="15"/>
      <c r="Y933" s="15"/>
      <c r="Z933" s="15"/>
    </row>
    <row r="934" spans="1:26" ht="13.5" customHeight="1" x14ac:dyDescent="0.25">
      <c r="A934" s="44"/>
      <c r="B934" s="44"/>
      <c r="C934" s="44"/>
      <c r="D934" s="45"/>
      <c r="E934" s="46"/>
      <c r="F934" s="15"/>
      <c r="G934" s="15"/>
      <c r="H934" s="44"/>
      <c r="J934" s="46"/>
      <c r="K934" s="52"/>
      <c r="L934" s="15"/>
      <c r="M934" s="15"/>
      <c r="N934" s="15"/>
      <c r="O934" s="15"/>
      <c r="P934" s="15"/>
      <c r="Q934" s="15"/>
      <c r="R934" s="15"/>
      <c r="S934" s="15"/>
      <c r="T934" s="15"/>
      <c r="U934" s="15"/>
      <c r="V934" s="15"/>
      <c r="W934" s="15"/>
      <c r="X934" s="15"/>
      <c r="Y934" s="15"/>
      <c r="Z934" s="15"/>
    </row>
    <row r="935" spans="1:26" ht="13.5" customHeight="1" x14ac:dyDescent="0.25">
      <c r="A935" s="44"/>
      <c r="B935" s="44"/>
      <c r="C935" s="44"/>
      <c r="D935" s="45"/>
      <c r="E935" s="46"/>
      <c r="F935" s="15"/>
      <c r="G935" s="15"/>
      <c r="H935" s="44"/>
      <c r="J935" s="46"/>
      <c r="K935" s="52"/>
      <c r="L935" s="15"/>
      <c r="M935" s="15"/>
      <c r="N935" s="15"/>
      <c r="O935" s="15"/>
      <c r="P935" s="15"/>
      <c r="Q935" s="15"/>
      <c r="R935" s="15"/>
      <c r="S935" s="15"/>
      <c r="T935" s="15"/>
      <c r="U935" s="15"/>
      <c r="V935" s="15"/>
      <c r="W935" s="15"/>
      <c r="X935" s="15"/>
      <c r="Y935" s="15"/>
      <c r="Z935" s="15"/>
    </row>
    <row r="936" spans="1:26" ht="13.5" customHeight="1" x14ac:dyDescent="0.25">
      <c r="A936" s="44"/>
      <c r="B936" s="44"/>
      <c r="C936" s="44"/>
      <c r="D936" s="45"/>
      <c r="E936" s="46"/>
      <c r="F936" s="15"/>
      <c r="G936" s="15"/>
      <c r="H936" s="44"/>
      <c r="J936" s="46"/>
      <c r="K936" s="52"/>
      <c r="L936" s="15"/>
      <c r="M936" s="15"/>
      <c r="N936" s="15"/>
      <c r="O936" s="15"/>
      <c r="P936" s="15"/>
      <c r="Q936" s="15"/>
      <c r="R936" s="15"/>
      <c r="S936" s="15"/>
      <c r="T936" s="15"/>
      <c r="U936" s="15"/>
      <c r="V936" s="15"/>
      <c r="W936" s="15"/>
      <c r="X936" s="15"/>
      <c r="Y936" s="15"/>
      <c r="Z936" s="15"/>
    </row>
    <row r="937" spans="1:26" ht="13.5" customHeight="1" x14ac:dyDescent="0.25">
      <c r="A937" s="44"/>
      <c r="B937" s="44"/>
      <c r="C937" s="44"/>
      <c r="D937" s="45"/>
      <c r="E937" s="46"/>
      <c r="F937" s="15"/>
      <c r="G937" s="15"/>
      <c r="H937" s="44"/>
      <c r="J937" s="46"/>
      <c r="K937" s="52"/>
      <c r="L937" s="15"/>
      <c r="M937" s="15"/>
      <c r="N937" s="15"/>
      <c r="O937" s="15"/>
      <c r="P937" s="15"/>
      <c r="Q937" s="15"/>
      <c r="R937" s="15"/>
      <c r="S937" s="15"/>
      <c r="T937" s="15"/>
      <c r="U937" s="15"/>
      <c r="V937" s="15"/>
      <c r="W937" s="15"/>
      <c r="X937" s="15"/>
      <c r="Y937" s="15"/>
      <c r="Z937" s="15"/>
    </row>
    <row r="938" spans="1:26" ht="13.5" customHeight="1" x14ac:dyDescent="0.25">
      <c r="A938" s="44"/>
      <c r="B938" s="44"/>
      <c r="C938" s="44"/>
      <c r="D938" s="45"/>
      <c r="E938" s="46"/>
      <c r="F938" s="15"/>
      <c r="G938" s="15"/>
      <c r="H938" s="44"/>
      <c r="J938" s="46"/>
      <c r="K938" s="52"/>
      <c r="L938" s="15"/>
      <c r="M938" s="15"/>
      <c r="N938" s="15"/>
      <c r="O938" s="15"/>
      <c r="P938" s="15"/>
      <c r="Q938" s="15"/>
      <c r="R938" s="15"/>
      <c r="S938" s="15"/>
      <c r="T938" s="15"/>
      <c r="U938" s="15"/>
      <c r="V938" s="15"/>
      <c r="W938" s="15"/>
      <c r="X938" s="15"/>
      <c r="Y938" s="15"/>
      <c r="Z938" s="15"/>
    </row>
    <row r="939" spans="1:26" ht="13.5" customHeight="1" x14ac:dyDescent="0.25">
      <c r="A939" s="44"/>
      <c r="B939" s="44"/>
      <c r="C939" s="44"/>
      <c r="D939" s="45"/>
      <c r="E939" s="46"/>
      <c r="F939" s="15"/>
      <c r="G939" s="15"/>
      <c r="H939" s="44"/>
      <c r="J939" s="46"/>
      <c r="K939" s="52"/>
      <c r="L939" s="15"/>
      <c r="M939" s="15"/>
      <c r="N939" s="15"/>
      <c r="O939" s="15"/>
      <c r="P939" s="15"/>
      <c r="Q939" s="15"/>
      <c r="R939" s="15"/>
      <c r="S939" s="15"/>
      <c r="T939" s="15"/>
      <c r="U939" s="15"/>
      <c r="V939" s="15"/>
      <c r="W939" s="15"/>
      <c r="X939" s="15"/>
      <c r="Y939" s="15"/>
      <c r="Z939" s="15"/>
    </row>
    <row r="940" spans="1:26" ht="13.5" customHeight="1" x14ac:dyDescent="0.25">
      <c r="A940" s="44"/>
      <c r="B940" s="44"/>
      <c r="C940" s="44"/>
      <c r="D940" s="45"/>
      <c r="E940" s="46"/>
      <c r="F940" s="15"/>
      <c r="G940" s="15"/>
      <c r="H940" s="44"/>
      <c r="J940" s="46"/>
      <c r="K940" s="52"/>
      <c r="L940" s="15"/>
      <c r="M940" s="15"/>
      <c r="N940" s="15"/>
      <c r="O940" s="15"/>
      <c r="P940" s="15"/>
      <c r="Q940" s="15"/>
      <c r="R940" s="15"/>
      <c r="S940" s="15"/>
      <c r="T940" s="15"/>
      <c r="U940" s="15"/>
      <c r="V940" s="15"/>
      <c r="W940" s="15"/>
      <c r="X940" s="15"/>
      <c r="Y940" s="15"/>
      <c r="Z940" s="15"/>
    </row>
    <row r="941" spans="1:26" ht="13.5" customHeight="1" x14ac:dyDescent="0.25">
      <c r="A941" s="44"/>
      <c r="B941" s="44"/>
      <c r="C941" s="44"/>
      <c r="D941" s="45"/>
      <c r="E941" s="46"/>
      <c r="F941" s="15"/>
      <c r="G941" s="15"/>
      <c r="H941" s="44"/>
      <c r="J941" s="46"/>
      <c r="K941" s="52"/>
      <c r="L941" s="15"/>
      <c r="M941" s="15"/>
      <c r="N941" s="15"/>
      <c r="O941" s="15"/>
      <c r="P941" s="15"/>
      <c r="Q941" s="15"/>
      <c r="R941" s="15"/>
      <c r="S941" s="15"/>
      <c r="T941" s="15"/>
      <c r="U941" s="15"/>
      <c r="V941" s="15"/>
      <c r="W941" s="15"/>
      <c r="X941" s="15"/>
      <c r="Y941" s="15"/>
      <c r="Z941" s="15"/>
    </row>
    <row r="942" spans="1:26" ht="13.5" customHeight="1" x14ac:dyDescent="0.25">
      <c r="A942" s="44"/>
      <c r="B942" s="44"/>
      <c r="C942" s="44"/>
      <c r="D942" s="45"/>
      <c r="E942" s="46"/>
      <c r="F942" s="15"/>
      <c r="G942" s="15"/>
      <c r="H942" s="44"/>
      <c r="J942" s="46"/>
      <c r="K942" s="52"/>
      <c r="L942" s="15"/>
      <c r="M942" s="15"/>
      <c r="N942" s="15"/>
      <c r="O942" s="15"/>
      <c r="P942" s="15"/>
      <c r="Q942" s="15"/>
      <c r="R942" s="15"/>
      <c r="S942" s="15"/>
      <c r="T942" s="15"/>
      <c r="U942" s="15"/>
      <c r="V942" s="15"/>
      <c r="W942" s="15"/>
      <c r="X942" s="15"/>
      <c r="Y942" s="15"/>
      <c r="Z942" s="15"/>
    </row>
    <row r="943" spans="1:26" ht="13.5" customHeight="1" x14ac:dyDescent="0.25">
      <c r="A943" s="44"/>
      <c r="B943" s="44"/>
      <c r="C943" s="44"/>
      <c r="D943" s="45"/>
      <c r="E943" s="46"/>
      <c r="F943" s="15"/>
      <c r="G943" s="15"/>
      <c r="H943" s="44"/>
      <c r="J943" s="46"/>
      <c r="K943" s="52"/>
      <c r="L943" s="15"/>
      <c r="M943" s="15"/>
      <c r="N943" s="15"/>
      <c r="O943" s="15"/>
      <c r="P943" s="15"/>
      <c r="Q943" s="15"/>
      <c r="R943" s="15"/>
      <c r="S943" s="15"/>
      <c r="T943" s="15"/>
      <c r="U943" s="15"/>
      <c r="V943" s="15"/>
      <c r="W943" s="15"/>
      <c r="X943" s="15"/>
      <c r="Y943" s="15"/>
      <c r="Z943" s="15"/>
    </row>
    <row r="944" spans="1:26" ht="13.5" customHeight="1" x14ac:dyDescent="0.25">
      <c r="A944" s="44"/>
      <c r="B944" s="44"/>
      <c r="C944" s="44"/>
      <c r="D944" s="45"/>
      <c r="E944" s="46"/>
      <c r="F944" s="15"/>
      <c r="G944" s="15"/>
      <c r="H944" s="44"/>
      <c r="J944" s="46"/>
      <c r="K944" s="52"/>
      <c r="L944" s="15"/>
      <c r="M944" s="15"/>
      <c r="N944" s="15"/>
      <c r="O944" s="15"/>
      <c r="P944" s="15"/>
      <c r="Q944" s="15"/>
      <c r="R944" s="15"/>
      <c r="S944" s="15"/>
      <c r="T944" s="15"/>
      <c r="U944" s="15"/>
      <c r="V944" s="15"/>
      <c r="W944" s="15"/>
      <c r="X944" s="15"/>
      <c r="Y944" s="15"/>
      <c r="Z944" s="15"/>
    </row>
    <row r="945" spans="1:26" ht="13.5" customHeight="1" x14ac:dyDescent="0.25">
      <c r="A945" s="44"/>
      <c r="B945" s="44"/>
      <c r="C945" s="44"/>
      <c r="D945" s="45"/>
      <c r="E945" s="46"/>
      <c r="F945" s="15"/>
      <c r="G945" s="15"/>
      <c r="H945" s="44"/>
      <c r="J945" s="46"/>
      <c r="K945" s="52"/>
      <c r="L945" s="15"/>
      <c r="M945" s="15"/>
      <c r="N945" s="15"/>
      <c r="O945" s="15"/>
      <c r="P945" s="15"/>
      <c r="Q945" s="15"/>
      <c r="R945" s="15"/>
      <c r="S945" s="15"/>
      <c r="T945" s="15"/>
      <c r="U945" s="15"/>
      <c r="V945" s="15"/>
      <c r="W945" s="15"/>
      <c r="X945" s="15"/>
      <c r="Y945" s="15"/>
      <c r="Z945" s="15"/>
    </row>
    <row r="946" spans="1:26" ht="13.5" customHeight="1" x14ac:dyDescent="0.25">
      <c r="A946" s="44"/>
      <c r="B946" s="44"/>
      <c r="C946" s="44"/>
      <c r="D946" s="45"/>
      <c r="E946" s="46"/>
      <c r="F946" s="15"/>
      <c r="G946" s="15"/>
      <c r="H946" s="44"/>
      <c r="J946" s="46"/>
      <c r="K946" s="52"/>
      <c r="L946" s="15"/>
      <c r="M946" s="15"/>
      <c r="N946" s="15"/>
      <c r="O946" s="15"/>
      <c r="P946" s="15"/>
      <c r="Q946" s="15"/>
      <c r="R946" s="15"/>
      <c r="S946" s="15"/>
      <c r="T946" s="15"/>
      <c r="U946" s="15"/>
      <c r="V946" s="15"/>
      <c r="W946" s="15"/>
      <c r="X946" s="15"/>
      <c r="Y946" s="15"/>
      <c r="Z946" s="15"/>
    </row>
    <row r="947" spans="1:26" ht="13.5" customHeight="1" x14ac:dyDescent="0.25">
      <c r="A947" s="44"/>
      <c r="B947" s="44"/>
      <c r="C947" s="44"/>
      <c r="D947" s="45"/>
      <c r="E947" s="46"/>
      <c r="F947" s="15"/>
      <c r="G947" s="15"/>
      <c r="H947" s="44"/>
      <c r="J947" s="46"/>
      <c r="K947" s="52"/>
      <c r="L947" s="15"/>
      <c r="M947" s="15"/>
      <c r="N947" s="15"/>
      <c r="O947" s="15"/>
      <c r="P947" s="15"/>
      <c r="Q947" s="15"/>
      <c r="R947" s="15"/>
      <c r="S947" s="15"/>
      <c r="T947" s="15"/>
      <c r="U947" s="15"/>
      <c r="V947" s="15"/>
      <c r="W947" s="15"/>
      <c r="X947" s="15"/>
      <c r="Y947" s="15"/>
      <c r="Z947" s="15"/>
    </row>
    <row r="948" spans="1:26" ht="13.5" customHeight="1" x14ac:dyDescent="0.25">
      <c r="A948" s="44"/>
      <c r="B948" s="44"/>
      <c r="C948" s="44"/>
      <c r="D948" s="45"/>
      <c r="E948" s="46"/>
      <c r="F948" s="15"/>
      <c r="G948" s="15"/>
      <c r="H948" s="44"/>
      <c r="J948" s="46"/>
      <c r="K948" s="52"/>
      <c r="L948" s="15"/>
      <c r="M948" s="15"/>
      <c r="N948" s="15"/>
      <c r="O948" s="15"/>
      <c r="P948" s="15"/>
      <c r="Q948" s="15"/>
      <c r="R948" s="15"/>
      <c r="S948" s="15"/>
      <c r="T948" s="15"/>
      <c r="U948" s="15"/>
      <c r="V948" s="15"/>
      <c r="W948" s="15"/>
      <c r="X948" s="15"/>
      <c r="Y948" s="15"/>
      <c r="Z948" s="15"/>
    </row>
    <row r="949" spans="1:26" ht="13.5" customHeight="1" x14ac:dyDescent="0.25">
      <c r="A949" s="44"/>
      <c r="B949" s="44"/>
      <c r="C949" s="44"/>
      <c r="D949" s="45"/>
      <c r="E949" s="46"/>
      <c r="F949" s="15"/>
      <c r="G949" s="15"/>
      <c r="H949" s="44"/>
      <c r="J949" s="46"/>
      <c r="K949" s="52"/>
      <c r="L949" s="15"/>
      <c r="M949" s="15"/>
      <c r="N949" s="15"/>
      <c r="O949" s="15"/>
      <c r="P949" s="15"/>
      <c r="Q949" s="15"/>
      <c r="R949" s="15"/>
      <c r="S949" s="15"/>
      <c r="T949" s="15"/>
      <c r="U949" s="15"/>
      <c r="V949" s="15"/>
      <c r="W949" s="15"/>
      <c r="X949" s="15"/>
      <c r="Y949" s="15"/>
      <c r="Z949" s="15"/>
    </row>
    <row r="950" spans="1:26" ht="13.5" customHeight="1" x14ac:dyDescent="0.25">
      <c r="A950" s="44"/>
      <c r="B950" s="44"/>
      <c r="C950" s="44"/>
      <c r="D950" s="45"/>
      <c r="E950" s="46"/>
      <c r="F950" s="15"/>
      <c r="G950" s="15"/>
      <c r="H950" s="44"/>
      <c r="J950" s="46"/>
      <c r="K950" s="52"/>
      <c r="L950" s="15"/>
      <c r="M950" s="15"/>
      <c r="N950" s="15"/>
      <c r="O950" s="15"/>
      <c r="P950" s="15"/>
      <c r="Q950" s="15"/>
      <c r="R950" s="15"/>
      <c r="S950" s="15"/>
      <c r="T950" s="15"/>
      <c r="U950" s="15"/>
      <c r="V950" s="15"/>
      <c r="W950" s="15"/>
      <c r="X950" s="15"/>
      <c r="Y950" s="15"/>
      <c r="Z950" s="15"/>
    </row>
    <row r="951" spans="1:26" ht="13.5" customHeight="1" x14ac:dyDescent="0.25">
      <c r="A951" s="44"/>
      <c r="B951" s="44"/>
      <c r="C951" s="44"/>
      <c r="D951" s="45"/>
      <c r="E951" s="46"/>
      <c r="F951" s="15"/>
      <c r="G951" s="15"/>
      <c r="H951" s="44"/>
      <c r="J951" s="46"/>
      <c r="K951" s="52"/>
      <c r="L951" s="15"/>
      <c r="M951" s="15"/>
      <c r="N951" s="15"/>
      <c r="O951" s="15"/>
      <c r="P951" s="15"/>
      <c r="Q951" s="15"/>
      <c r="R951" s="15"/>
      <c r="S951" s="15"/>
      <c r="T951" s="15"/>
      <c r="U951" s="15"/>
      <c r="V951" s="15"/>
      <c r="W951" s="15"/>
      <c r="X951" s="15"/>
      <c r="Y951" s="15"/>
      <c r="Z951" s="15"/>
    </row>
    <row r="952" spans="1:26" ht="13.5" customHeight="1" x14ac:dyDescent="0.25">
      <c r="A952" s="44"/>
      <c r="B952" s="44"/>
      <c r="C952" s="44"/>
      <c r="D952" s="45"/>
      <c r="E952" s="46"/>
      <c r="F952" s="15"/>
      <c r="G952" s="15"/>
      <c r="H952" s="44"/>
      <c r="J952" s="46"/>
      <c r="K952" s="52"/>
      <c r="L952" s="15"/>
      <c r="M952" s="15"/>
      <c r="N952" s="15"/>
      <c r="O952" s="15"/>
      <c r="P952" s="15"/>
      <c r="Q952" s="15"/>
      <c r="R952" s="15"/>
      <c r="S952" s="15"/>
      <c r="T952" s="15"/>
      <c r="U952" s="15"/>
      <c r="V952" s="15"/>
      <c r="W952" s="15"/>
      <c r="X952" s="15"/>
      <c r="Y952" s="15"/>
      <c r="Z952" s="15"/>
    </row>
    <row r="953" spans="1:26" ht="13.5" customHeight="1" x14ac:dyDescent="0.25">
      <c r="A953" s="44"/>
      <c r="B953" s="44"/>
      <c r="C953" s="44"/>
      <c r="D953" s="45"/>
      <c r="E953" s="46"/>
      <c r="F953" s="15"/>
      <c r="G953" s="15"/>
      <c r="H953" s="44"/>
      <c r="J953" s="46"/>
      <c r="K953" s="52"/>
      <c r="L953" s="15"/>
      <c r="M953" s="15"/>
      <c r="N953" s="15"/>
      <c r="O953" s="15"/>
      <c r="P953" s="15"/>
      <c r="Q953" s="15"/>
      <c r="R953" s="15"/>
      <c r="S953" s="15"/>
      <c r="T953" s="15"/>
      <c r="U953" s="15"/>
      <c r="V953" s="15"/>
      <c r="W953" s="15"/>
      <c r="X953" s="15"/>
      <c r="Y953" s="15"/>
      <c r="Z953" s="15"/>
    </row>
    <row r="954" spans="1:26" ht="13.5" customHeight="1" x14ac:dyDescent="0.25">
      <c r="A954" s="44"/>
      <c r="B954" s="44"/>
      <c r="C954" s="44"/>
      <c r="D954" s="45"/>
      <c r="E954" s="46"/>
      <c r="F954" s="15"/>
      <c r="G954" s="15"/>
      <c r="H954" s="44"/>
      <c r="J954" s="46"/>
      <c r="K954" s="52"/>
      <c r="L954" s="15"/>
      <c r="M954" s="15"/>
      <c r="N954" s="15"/>
      <c r="O954" s="15"/>
      <c r="P954" s="15"/>
      <c r="Q954" s="15"/>
      <c r="R954" s="15"/>
      <c r="S954" s="15"/>
      <c r="T954" s="15"/>
      <c r="U954" s="15"/>
      <c r="V954" s="15"/>
      <c r="W954" s="15"/>
      <c r="X954" s="15"/>
      <c r="Y954" s="15"/>
      <c r="Z954" s="15"/>
    </row>
    <row r="955" spans="1:26" ht="13.5" customHeight="1" x14ac:dyDescent="0.25">
      <c r="A955" s="44"/>
      <c r="B955" s="44"/>
      <c r="C955" s="44"/>
      <c r="D955" s="45"/>
      <c r="E955" s="46"/>
      <c r="F955" s="15"/>
      <c r="G955" s="15"/>
      <c r="H955" s="44"/>
      <c r="J955" s="46"/>
      <c r="K955" s="52"/>
      <c r="L955" s="15"/>
      <c r="M955" s="15"/>
      <c r="N955" s="15"/>
      <c r="O955" s="15"/>
      <c r="P955" s="15"/>
      <c r="Q955" s="15"/>
      <c r="R955" s="15"/>
      <c r="S955" s="15"/>
      <c r="T955" s="15"/>
      <c r="U955" s="15"/>
      <c r="V955" s="15"/>
      <c r="W955" s="15"/>
      <c r="X955" s="15"/>
      <c r="Y955" s="15"/>
      <c r="Z955" s="15"/>
    </row>
    <row r="956" spans="1:26" ht="13.5" customHeight="1" x14ac:dyDescent="0.25">
      <c r="A956" s="44"/>
      <c r="B956" s="44"/>
      <c r="C956" s="44"/>
      <c r="D956" s="45"/>
      <c r="E956" s="46"/>
      <c r="F956" s="15"/>
      <c r="G956" s="15"/>
      <c r="H956" s="44"/>
      <c r="J956" s="46"/>
      <c r="K956" s="52"/>
      <c r="L956" s="15"/>
      <c r="M956" s="15"/>
      <c r="N956" s="15"/>
      <c r="O956" s="15"/>
      <c r="P956" s="15"/>
      <c r="Q956" s="15"/>
      <c r="R956" s="15"/>
      <c r="S956" s="15"/>
      <c r="T956" s="15"/>
      <c r="U956" s="15"/>
      <c r="V956" s="15"/>
      <c r="W956" s="15"/>
      <c r="X956" s="15"/>
      <c r="Y956" s="15"/>
      <c r="Z956" s="15"/>
    </row>
    <row r="957" spans="1:26" ht="13.5" customHeight="1" x14ac:dyDescent="0.25">
      <c r="A957" s="44"/>
      <c r="B957" s="44"/>
      <c r="C957" s="44"/>
      <c r="D957" s="45"/>
      <c r="E957" s="46"/>
      <c r="F957" s="15"/>
      <c r="G957" s="15"/>
      <c r="H957" s="44"/>
      <c r="J957" s="46"/>
      <c r="K957" s="52"/>
      <c r="L957" s="15"/>
      <c r="M957" s="15"/>
      <c r="N957" s="15"/>
      <c r="O957" s="15"/>
      <c r="P957" s="15"/>
      <c r="Q957" s="15"/>
      <c r="R957" s="15"/>
      <c r="S957" s="15"/>
      <c r="T957" s="15"/>
      <c r="U957" s="15"/>
      <c r="V957" s="15"/>
      <c r="W957" s="15"/>
      <c r="X957" s="15"/>
      <c r="Y957" s="15"/>
      <c r="Z957" s="15"/>
    </row>
    <row r="958" spans="1:26" ht="13.5" customHeight="1" x14ac:dyDescent="0.25">
      <c r="A958" s="44"/>
      <c r="B958" s="44"/>
      <c r="C958" s="44"/>
      <c r="D958" s="45"/>
      <c r="E958" s="46"/>
      <c r="F958" s="15"/>
      <c r="G958" s="15"/>
      <c r="H958" s="44"/>
      <c r="J958" s="46"/>
      <c r="K958" s="52"/>
      <c r="L958" s="15"/>
      <c r="M958" s="15"/>
      <c r="N958" s="15"/>
      <c r="O958" s="15"/>
      <c r="P958" s="15"/>
      <c r="Q958" s="15"/>
      <c r="R958" s="15"/>
      <c r="S958" s="15"/>
      <c r="T958" s="15"/>
      <c r="U958" s="15"/>
      <c r="V958" s="15"/>
      <c r="W958" s="15"/>
      <c r="X958" s="15"/>
      <c r="Y958" s="15"/>
      <c r="Z958" s="15"/>
    </row>
    <row r="959" spans="1:26" ht="13.5" customHeight="1" x14ac:dyDescent="0.25">
      <c r="A959" s="44"/>
      <c r="B959" s="44"/>
      <c r="C959" s="44"/>
      <c r="D959" s="45"/>
      <c r="E959" s="46"/>
      <c r="F959" s="15"/>
      <c r="G959" s="15"/>
      <c r="H959" s="44"/>
      <c r="J959" s="46"/>
      <c r="K959" s="52"/>
      <c r="L959" s="15"/>
      <c r="M959" s="15"/>
      <c r="N959" s="15"/>
      <c r="O959" s="15"/>
      <c r="P959" s="15"/>
      <c r="Q959" s="15"/>
      <c r="R959" s="15"/>
      <c r="S959" s="15"/>
      <c r="T959" s="15"/>
      <c r="U959" s="15"/>
      <c r="V959" s="15"/>
      <c r="W959" s="15"/>
      <c r="X959" s="15"/>
      <c r="Y959" s="15"/>
      <c r="Z959" s="15"/>
    </row>
    <row r="960" spans="1:26" ht="13.5" customHeight="1" x14ac:dyDescent="0.25">
      <c r="A960" s="44"/>
      <c r="B960" s="44"/>
      <c r="C960" s="44"/>
      <c r="D960" s="45"/>
      <c r="E960" s="46"/>
      <c r="F960" s="15"/>
      <c r="G960" s="15"/>
      <c r="H960" s="44"/>
      <c r="J960" s="46"/>
      <c r="K960" s="52"/>
      <c r="L960" s="15"/>
      <c r="M960" s="15"/>
      <c r="N960" s="15"/>
      <c r="O960" s="15"/>
      <c r="P960" s="15"/>
      <c r="Q960" s="15"/>
      <c r="R960" s="15"/>
      <c r="S960" s="15"/>
      <c r="T960" s="15"/>
      <c r="U960" s="15"/>
      <c r="V960" s="15"/>
      <c r="W960" s="15"/>
      <c r="X960" s="15"/>
      <c r="Y960" s="15"/>
      <c r="Z960" s="15"/>
    </row>
    <row r="961" spans="1:26" ht="13.5" customHeight="1" x14ac:dyDescent="0.25">
      <c r="A961" s="44"/>
      <c r="B961" s="44"/>
      <c r="C961" s="44"/>
      <c r="D961" s="45"/>
      <c r="E961" s="46"/>
      <c r="F961" s="15"/>
      <c r="G961" s="15"/>
      <c r="H961" s="44"/>
      <c r="J961" s="46"/>
      <c r="K961" s="52"/>
      <c r="L961" s="15"/>
      <c r="M961" s="15"/>
      <c r="N961" s="15"/>
      <c r="O961" s="15"/>
      <c r="P961" s="15"/>
      <c r="Q961" s="15"/>
      <c r="R961" s="15"/>
      <c r="S961" s="15"/>
      <c r="T961" s="15"/>
      <c r="U961" s="15"/>
      <c r="V961" s="15"/>
      <c r="W961" s="15"/>
      <c r="X961" s="15"/>
      <c r="Y961" s="15"/>
      <c r="Z961" s="15"/>
    </row>
    <row r="962" spans="1:26" ht="13.5" customHeight="1" x14ac:dyDescent="0.25">
      <c r="A962" s="44"/>
      <c r="B962" s="44"/>
      <c r="C962" s="44"/>
      <c r="D962" s="45"/>
      <c r="E962" s="46"/>
      <c r="F962" s="15"/>
      <c r="G962" s="15"/>
      <c r="H962" s="44"/>
      <c r="J962" s="46"/>
      <c r="K962" s="52"/>
      <c r="L962" s="15"/>
      <c r="M962" s="15"/>
      <c r="N962" s="15"/>
      <c r="O962" s="15"/>
      <c r="P962" s="15"/>
      <c r="Q962" s="15"/>
      <c r="R962" s="15"/>
      <c r="S962" s="15"/>
      <c r="T962" s="15"/>
      <c r="U962" s="15"/>
      <c r="V962" s="15"/>
      <c r="W962" s="15"/>
      <c r="X962" s="15"/>
      <c r="Y962" s="15"/>
      <c r="Z962" s="15"/>
    </row>
    <row r="963" spans="1:26" ht="13.5" customHeight="1" x14ac:dyDescent="0.25">
      <c r="A963" s="44"/>
      <c r="B963" s="44"/>
      <c r="C963" s="44"/>
      <c r="D963" s="45"/>
      <c r="E963" s="46"/>
      <c r="F963" s="15"/>
      <c r="G963" s="15"/>
      <c r="H963" s="44"/>
      <c r="J963" s="46"/>
      <c r="K963" s="52"/>
      <c r="L963" s="15"/>
      <c r="M963" s="15"/>
      <c r="N963" s="15"/>
      <c r="O963" s="15"/>
      <c r="P963" s="15"/>
      <c r="Q963" s="15"/>
      <c r="R963" s="15"/>
      <c r="S963" s="15"/>
      <c r="T963" s="15"/>
      <c r="U963" s="15"/>
      <c r="V963" s="15"/>
      <c r="W963" s="15"/>
      <c r="X963" s="15"/>
      <c r="Y963" s="15"/>
      <c r="Z963" s="15"/>
    </row>
    <row r="964" spans="1:26" ht="13.5" customHeight="1" x14ac:dyDescent="0.25">
      <c r="A964" s="44"/>
      <c r="B964" s="44"/>
      <c r="C964" s="44"/>
      <c r="D964" s="45"/>
      <c r="E964" s="46"/>
      <c r="F964" s="15"/>
      <c r="G964" s="15"/>
      <c r="H964" s="44"/>
      <c r="J964" s="46"/>
      <c r="K964" s="52"/>
      <c r="L964" s="15"/>
      <c r="M964" s="15"/>
      <c r="N964" s="15"/>
      <c r="O964" s="15"/>
      <c r="P964" s="15"/>
      <c r="Q964" s="15"/>
      <c r="R964" s="15"/>
      <c r="S964" s="15"/>
      <c r="T964" s="15"/>
      <c r="U964" s="15"/>
      <c r="V964" s="15"/>
      <c r="W964" s="15"/>
      <c r="X964" s="15"/>
      <c r="Y964" s="15"/>
      <c r="Z964" s="15"/>
    </row>
    <row r="965" spans="1:26" ht="13.5" customHeight="1" x14ac:dyDescent="0.25">
      <c r="A965" s="44"/>
      <c r="B965" s="44"/>
      <c r="C965" s="44"/>
      <c r="D965" s="45"/>
      <c r="E965" s="46"/>
      <c r="F965" s="15"/>
      <c r="G965" s="15"/>
      <c r="H965" s="44"/>
      <c r="J965" s="46"/>
      <c r="K965" s="52"/>
      <c r="L965" s="15"/>
      <c r="M965" s="15"/>
      <c r="N965" s="15"/>
      <c r="O965" s="15"/>
      <c r="P965" s="15"/>
      <c r="Q965" s="15"/>
      <c r="R965" s="15"/>
      <c r="S965" s="15"/>
      <c r="T965" s="15"/>
      <c r="U965" s="15"/>
      <c r="V965" s="15"/>
      <c r="W965" s="15"/>
      <c r="X965" s="15"/>
      <c r="Y965" s="15"/>
      <c r="Z965" s="15"/>
    </row>
    <row r="966" spans="1:26" ht="13.5" customHeight="1" x14ac:dyDescent="0.25">
      <c r="A966" s="44"/>
      <c r="B966" s="44"/>
      <c r="C966" s="44"/>
      <c r="D966" s="45"/>
      <c r="E966" s="46"/>
      <c r="F966" s="15"/>
      <c r="G966" s="15"/>
      <c r="H966" s="44"/>
      <c r="J966" s="46"/>
      <c r="K966" s="52"/>
      <c r="L966" s="15"/>
      <c r="M966" s="15"/>
      <c r="N966" s="15"/>
      <c r="O966" s="15"/>
      <c r="P966" s="15"/>
      <c r="Q966" s="15"/>
      <c r="R966" s="15"/>
      <c r="S966" s="15"/>
      <c r="T966" s="15"/>
      <c r="U966" s="15"/>
      <c r="V966" s="15"/>
      <c r="W966" s="15"/>
      <c r="X966" s="15"/>
      <c r="Y966" s="15"/>
      <c r="Z966" s="15"/>
    </row>
    <row r="967" spans="1:26" ht="13.5" customHeight="1" x14ac:dyDescent="0.25">
      <c r="A967" s="44"/>
      <c r="B967" s="44"/>
      <c r="C967" s="44"/>
      <c r="D967" s="45"/>
      <c r="E967" s="46"/>
      <c r="F967" s="15"/>
      <c r="G967" s="15"/>
      <c r="H967" s="44"/>
      <c r="J967" s="46"/>
      <c r="K967" s="52"/>
      <c r="L967" s="15"/>
      <c r="M967" s="15"/>
      <c r="N967" s="15"/>
      <c r="O967" s="15"/>
      <c r="P967" s="15"/>
      <c r="Q967" s="15"/>
      <c r="R967" s="15"/>
      <c r="S967" s="15"/>
      <c r="T967" s="15"/>
      <c r="U967" s="15"/>
      <c r="V967" s="15"/>
      <c r="W967" s="15"/>
      <c r="X967" s="15"/>
      <c r="Y967" s="15"/>
      <c r="Z967" s="15"/>
    </row>
    <row r="968" spans="1:26" ht="13.5" customHeight="1" x14ac:dyDescent="0.25">
      <c r="A968" s="44"/>
      <c r="B968" s="44"/>
      <c r="C968" s="44"/>
      <c r="D968" s="45"/>
      <c r="E968" s="46"/>
      <c r="F968" s="15"/>
      <c r="G968" s="15"/>
      <c r="H968" s="44"/>
      <c r="J968" s="46"/>
      <c r="K968" s="52"/>
      <c r="L968" s="15"/>
      <c r="M968" s="15"/>
      <c r="N968" s="15"/>
      <c r="O968" s="15"/>
      <c r="P968" s="15"/>
      <c r="Q968" s="15"/>
      <c r="R968" s="15"/>
      <c r="S968" s="15"/>
      <c r="T968" s="15"/>
      <c r="U968" s="15"/>
      <c r="V968" s="15"/>
      <c r="W968" s="15"/>
      <c r="X968" s="15"/>
      <c r="Y968" s="15"/>
      <c r="Z968" s="15"/>
    </row>
    <row r="969" spans="1:26" ht="13.5" customHeight="1" x14ac:dyDescent="0.25">
      <c r="A969" s="44"/>
      <c r="B969" s="44"/>
      <c r="C969" s="44"/>
      <c r="D969" s="45"/>
      <c r="E969" s="46"/>
      <c r="F969" s="15"/>
      <c r="G969" s="15"/>
      <c r="H969" s="44"/>
      <c r="J969" s="46"/>
      <c r="K969" s="52"/>
      <c r="L969" s="15"/>
      <c r="M969" s="15"/>
      <c r="N969" s="15"/>
      <c r="O969" s="15"/>
      <c r="P969" s="15"/>
      <c r="Q969" s="15"/>
      <c r="R969" s="15"/>
      <c r="S969" s="15"/>
      <c r="T969" s="15"/>
      <c r="U969" s="15"/>
      <c r="V969" s="15"/>
      <c r="W969" s="15"/>
      <c r="X969" s="15"/>
      <c r="Y969" s="15"/>
      <c r="Z969" s="15"/>
    </row>
    <row r="970" spans="1:26" ht="13.5" customHeight="1" x14ac:dyDescent="0.25">
      <c r="A970" s="44"/>
      <c r="B970" s="44"/>
      <c r="C970" s="44"/>
      <c r="D970" s="45"/>
      <c r="E970" s="46"/>
      <c r="F970" s="15"/>
      <c r="G970" s="15"/>
      <c r="H970" s="44"/>
      <c r="J970" s="46"/>
      <c r="K970" s="52"/>
      <c r="L970" s="15"/>
      <c r="M970" s="15"/>
      <c r="N970" s="15"/>
      <c r="O970" s="15"/>
      <c r="P970" s="15"/>
      <c r="Q970" s="15"/>
      <c r="R970" s="15"/>
      <c r="S970" s="15"/>
      <c r="T970" s="15"/>
      <c r="U970" s="15"/>
      <c r="V970" s="15"/>
      <c r="W970" s="15"/>
      <c r="X970" s="15"/>
      <c r="Y970" s="15"/>
      <c r="Z970" s="15"/>
    </row>
    <row r="971" spans="1:26" ht="13.5" customHeight="1" x14ac:dyDescent="0.25">
      <c r="A971" s="44"/>
      <c r="B971" s="44"/>
      <c r="C971" s="44"/>
      <c r="D971" s="45"/>
      <c r="E971" s="46"/>
      <c r="F971" s="15"/>
      <c r="G971" s="15"/>
      <c r="H971" s="44"/>
      <c r="J971" s="46"/>
      <c r="K971" s="52"/>
      <c r="L971" s="15"/>
      <c r="M971" s="15"/>
      <c r="N971" s="15"/>
      <c r="O971" s="15"/>
      <c r="P971" s="15"/>
      <c r="Q971" s="15"/>
      <c r="R971" s="15"/>
      <c r="S971" s="15"/>
      <c r="T971" s="15"/>
      <c r="U971" s="15"/>
      <c r="V971" s="15"/>
      <c r="W971" s="15"/>
      <c r="X971" s="15"/>
      <c r="Y971" s="15"/>
      <c r="Z971" s="15"/>
    </row>
    <row r="972" spans="1:26" ht="13.5" customHeight="1" x14ac:dyDescent="0.25">
      <c r="A972" s="44"/>
      <c r="B972" s="44"/>
      <c r="C972" s="44"/>
      <c r="D972" s="45"/>
      <c r="E972" s="46"/>
      <c r="F972" s="15"/>
      <c r="G972" s="15"/>
      <c r="H972" s="44"/>
      <c r="J972" s="46"/>
      <c r="K972" s="52"/>
      <c r="L972" s="15"/>
      <c r="M972" s="15"/>
      <c r="N972" s="15"/>
      <c r="O972" s="15"/>
      <c r="P972" s="15"/>
      <c r="Q972" s="15"/>
      <c r="R972" s="15"/>
      <c r="S972" s="15"/>
      <c r="T972" s="15"/>
      <c r="U972" s="15"/>
      <c r="V972" s="15"/>
      <c r="W972" s="15"/>
      <c r="X972" s="15"/>
      <c r="Y972" s="15"/>
      <c r="Z972" s="15"/>
    </row>
    <row r="973" spans="1:26" ht="13.5" customHeight="1" x14ac:dyDescent="0.25">
      <c r="A973" s="44"/>
      <c r="B973" s="44"/>
      <c r="C973" s="44"/>
      <c r="D973" s="45"/>
      <c r="E973" s="46"/>
      <c r="F973" s="15"/>
      <c r="G973" s="15"/>
      <c r="H973" s="44"/>
      <c r="J973" s="46"/>
      <c r="K973" s="52"/>
      <c r="L973" s="15"/>
      <c r="M973" s="15"/>
      <c r="N973" s="15"/>
      <c r="O973" s="15"/>
      <c r="P973" s="15"/>
      <c r="Q973" s="15"/>
      <c r="R973" s="15"/>
      <c r="S973" s="15"/>
      <c r="T973" s="15"/>
      <c r="U973" s="15"/>
      <c r="V973" s="15"/>
      <c r="W973" s="15"/>
      <c r="X973" s="15"/>
      <c r="Y973" s="15"/>
      <c r="Z973" s="15"/>
    </row>
    <row r="974" spans="1:26" ht="13.5" customHeight="1" x14ac:dyDescent="0.25">
      <c r="A974" s="44"/>
      <c r="B974" s="44"/>
      <c r="C974" s="44"/>
      <c r="D974" s="45"/>
      <c r="E974" s="46"/>
      <c r="F974" s="15"/>
      <c r="G974" s="15"/>
      <c r="H974" s="44"/>
      <c r="J974" s="46"/>
      <c r="K974" s="52"/>
      <c r="L974" s="15"/>
      <c r="M974" s="15"/>
      <c r="N974" s="15"/>
      <c r="O974" s="15"/>
      <c r="P974" s="15"/>
      <c r="Q974" s="15"/>
      <c r="R974" s="15"/>
      <c r="S974" s="15"/>
      <c r="T974" s="15"/>
      <c r="U974" s="15"/>
      <c r="V974" s="15"/>
      <c r="W974" s="15"/>
      <c r="X974" s="15"/>
      <c r="Y974" s="15"/>
      <c r="Z974" s="15"/>
    </row>
    <row r="975" spans="1:26" ht="13.5" customHeight="1" x14ac:dyDescent="0.25">
      <c r="A975" s="44"/>
      <c r="B975" s="44"/>
      <c r="C975" s="44"/>
      <c r="D975" s="45"/>
      <c r="E975" s="46"/>
      <c r="F975" s="15"/>
      <c r="G975" s="15"/>
      <c r="H975" s="44"/>
      <c r="J975" s="46"/>
      <c r="K975" s="52"/>
      <c r="L975" s="15"/>
      <c r="M975" s="15"/>
      <c r="N975" s="15"/>
      <c r="O975" s="15"/>
      <c r="P975" s="15"/>
      <c r="Q975" s="15"/>
      <c r="R975" s="15"/>
      <c r="S975" s="15"/>
      <c r="T975" s="15"/>
      <c r="U975" s="15"/>
      <c r="V975" s="15"/>
      <c r="W975" s="15"/>
      <c r="X975" s="15"/>
      <c r="Y975" s="15"/>
      <c r="Z975" s="15"/>
    </row>
    <row r="976" spans="1:26" ht="13.5" customHeight="1" x14ac:dyDescent="0.25">
      <c r="A976" s="44"/>
      <c r="B976" s="44"/>
      <c r="C976" s="44"/>
      <c r="D976" s="45"/>
      <c r="E976" s="46"/>
      <c r="F976" s="15"/>
      <c r="G976" s="15"/>
      <c r="H976" s="44"/>
      <c r="J976" s="46"/>
      <c r="K976" s="52"/>
      <c r="L976" s="15"/>
      <c r="M976" s="15"/>
      <c r="N976" s="15"/>
      <c r="O976" s="15"/>
      <c r="P976" s="15"/>
      <c r="Q976" s="15"/>
      <c r="R976" s="15"/>
      <c r="S976" s="15"/>
      <c r="T976" s="15"/>
      <c r="U976" s="15"/>
      <c r="V976" s="15"/>
      <c r="W976" s="15"/>
      <c r="X976" s="15"/>
      <c r="Y976" s="15"/>
      <c r="Z976" s="15"/>
    </row>
    <row r="977" spans="1:26" ht="13.5" customHeight="1" x14ac:dyDescent="0.25">
      <c r="A977" s="44"/>
      <c r="B977" s="44"/>
      <c r="C977" s="44"/>
      <c r="D977" s="45"/>
      <c r="E977" s="46"/>
      <c r="F977" s="15"/>
      <c r="G977" s="15"/>
      <c r="H977" s="44"/>
      <c r="J977" s="46"/>
      <c r="K977" s="52"/>
      <c r="L977" s="15"/>
      <c r="M977" s="15"/>
      <c r="N977" s="15"/>
      <c r="O977" s="15"/>
      <c r="P977" s="15"/>
      <c r="Q977" s="15"/>
      <c r="R977" s="15"/>
      <c r="S977" s="15"/>
      <c r="T977" s="15"/>
      <c r="U977" s="15"/>
      <c r="V977" s="15"/>
      <c r="W977" s="15"/>
      <c r="X977" s="15"/>
      <c r="Y977" s="15"/>
      <c r="Z977" s="15"/>
    </row>
    <row r="978" spans="1:26" ht="13.5" customHeight="1" x14ac:dyDescent="0.25">
      <c r="A978" s="44"/>
      <c r="B978" s="44"/>
      <c r="C978" s="44"/>
      <c r="D978" s="45"/>
      <c r="E978" s="46"/>
      <c r="F978" s="15"/>
      <c r="G978" s="15"/>
      <c r="H978" s="44"/>
      <c r="J978" s="46"/>
      <c r="K978" s="52"/>
      <c r="L978" s="15"/>
      <c r="M978" s="15"/>
      <c r="N978" s="15"/>
      <c r="O978" s="15"/>
      <c r="P978" s="15"/>
      <c r="Q978" s="15"/>
      <c r="R978" s="15"/>
      <c r="S978" s="15"/>
      <c r="T978" s="15"/>
      <c r="U978" s="15"/>
      <c r="V978" s="15"/>
      <c r="W978" s="15"/>
      <c r="X978" s="15"/>
      <c r="Y978" s="15"/>
      <c r="Z978" s="15"/>
    </row>
    <row r="979" spans="1:26" ht="13.5" customHeight="1" x14ac:dyDescent="0.25">
      <c r="A979" s="44"/>
      <c r="B979" s="44"/>
      <c r="C979" s="44"/>
      <c r="D979" s="45"/>
      <c r="E979" s="46"/>
      <c r="F979" s="15"/>
      <c r="G979" s="15"/>
      <c r="H979" s="44"/>
      <c r="J979" s="46"/>
      <c r="K979" s="52"/>
      <c r="L979" s="15"/>
      <c r="M979" s="15"/>
      <c r="N979" s="15"/>
      <c r="O979" s="15"/>
      <c r="P979" s="15"/>
      <c r="Q979" s="15"/>
      <c r="R979" s="15"/>
      <c r="S979" s="15"/>
      <c r="T979" s="15"/>
      <c r="U979" s="15"/>
      <c r="V979" s="15"/>
      <c r="W979" s="15"/>
      <c r="X979" s="15"/>
      <c r="Y979" s="15"/>
      <c r="Z979" s="15"/>
    </row>
    <row r="980" spans="1:26" ht="13.5" customHeight="1" x14ac:dyDescent="0.25">
      <c r="A980" s="44"/>
      <c r="B980" s="44"/>
      <c r="C980" s="44"/>
      <c r="D980" s="45"/>
      <c r="E980" s="46"/>
      <c r="F980" s="15"/>
      <c r="G980" s="15"/>
      <c r="H980" s="44"/>
      <c r="J980" s="46"/>
      <c r="K980" s="52"/>
      <c r="L980" s="15"/>
      <c r="M980" s="15"/>
      <c r="N980" s="15"/>
      <c r="O980" s="15"/>
      <c r="P980" s="15"/>
      <c r="Q980" s="15"/>
      <c r="R980" s="15"/>
      <c r="S980" s="15"/>
      <c r="T980" s="15"/>
      <c r="U980" s="15"/>
      <c r="V980" s="15"/>
      <c r="W980" s="15"/>
      <c r="X980" s="15"/>
      <c r="Y980" s="15"/>
      <c r="Z980" s="15"/>
    </row>
    <row r="981" spans="1:26" ht="13.5" customHeight="1" x14ac:dyDescent="0.25">
      <c r="A981" s="44"/>
      <c r="B981" s="44"/>
      <c r="C981" s="44"/>
      <c r="D981" s="45"/>
      <c r="E981" s="46"/>
      <c r="F981" s="15"/>
      <c r="G981" s="15"/>
      <c r="H981" s="44"/>
      <c r="J981" s="46"/>
      <c r="K981" s="52"/>
      <c r="L981" s="15"/>
      <c r="M981" s="15"/>
      <c r="N981" s="15"/>
      <c r="O981" s="15"/>
      <c r="P981" s="15"/>
      <c r="Q981" s="15"/>
      <c r="R981" s="15"/>
      <c r="S981" s="15"/>
      <c r="T981" s="15"/>
      <c r="U981" s="15"/>
      <c r="V981" s="15"/>
      <c r="W981" s="15"/>
      <c r="X981" s="15"/>
      <c r="Y981" s="15"/>
      <c r="Z981" s="15"/>
    </row>
    <row r="982" spans="1:26" ht="13.5" customHeight="1" x14ac:dyDescent="0.25">
      <c r="A982" s="44"/>
      <c r="B982" s="44"/>
      <c r="C982" s="44"/>
      <c r="D982" s="45"/>
      <c r="E982" s="46"/>
      <c r="F982" s="15"/>
      <c r="G982" s="15"/>
      <c r="H982" s="44"/>
      <c r="J982" s="46"/>
      <c r="K982" s="52"/>
      <c r="L982" s="15"/>
      <c r="M982" s="15"/>
      <c r="N982" s="15"/>
      <c r="O982" s="15"/>
      <c r="P982" s="15"/>
      <c r="Q982" s="15"/>
      <c r="R982" s="15"/>
      <c r="S982" s="15"/>
      <c r="T982" s="15"/>
      <c r="U982" s="15"/>
      <c r="V982" s="15"/>
      <c r="W982" s="15"/>
      <c r="X982" s="15"/>
      <c r="Y982" s="15"/>
      <c r="Z982" s="15"/>
    </row>
    <row r="983" spans="1:26" ht="13.5" customHeight="1" x14ac:dyDescent="0.25">
      <c r="A983" s="44"/>
      <c r="B983" s="44"/>
      <c r="C983" s="44"/>
      <c r="D983" s="45"/>
      <c r="E983" s="46"/>
      <c r="F983" s="15"/>
      <c r="G983" s="15"/>
      <c r="H983" s="44"/>
      <c r="J983" s="46"/>
      <c r="K983" s="52"/>
      <c r="L983" s="15"/>
      <c r="M983" s="15"/>
      <c r="N983" s="15"/>
      <c r="O983" s="15"/>
      <c r="P983" s="15"/>
      <c r="Q983" s="15"/>
      <c r="R983" s="15"/>
      <c r="S983" s="15"/>
      <c r="T983" s="15"/>
      <c r="U983" s="15"/>
      <c r="V983" s="15"/>
      <c r="W983" s="15"/>
      <c r="X983" s="15"/>
      <c r="Y983" s="15"/>
      <c r="Z983" s="15"/>
    </row>
    <row r="984" spans="1:26" ht="13.5" customHeight="1" x14ac:dyDescent="0.25">
      <c r="A984" s="44"/>
      <c r="B984" s="44"/>
      <c r="C984" s="44"/>
      <c r="D984" s="45"/>
      <c r="E984" s="46"/>
      <c r="F984" s="15"/>
      <c r="G984" s="15"/>
      <c r="H984" s="44"/>
      <c r="J984" s="46"/>
      <c r="K984" s="52"/>
      <c r="L984" s="15"/>
      <c r="M984" s="15"/>
      <c r="N984" s="15"/>
      <c r="O984" s="15"/>
      <c r="P984" s="15"/>
      <c r="Q984" s="15"/>
      <c r="R984" s="15"/>
      <c r="S984" s="15"/>
      <c r="T984" s="15"/>
      <c r="U984" s="15"/>
      <c r="V984" s="15"/>
      <c r="W984" s="15"/>
      <c r="X984" s="15"/>
      <c r="Y984" s="15"/>
      <c r="Z984" s="15"/>
    </row>
    <row r="985" spans="1:26" ht="13.5" customHeight="1" x14ac:dyDescent="0.25">
      <c r="A985" s="44"/>
      <c r="B985" s="44"/>
      <c r="C985" s="44"/>
      <c r="D985" s="45"/>
      <c r="E985" s="46"/>
      <c r="F985" s="15"/>
      <c r="G985" s="15"/>
      <c r="H985" s="44"/>
      <c r="J985" s="46"/>
      <c r="K985" s="52"/>
      <c r="L985" s="15"/>
      <c r="M985" s="15"/>
      <c r="N985" s="15"/>
      <c r="O985" s="15"/>
      <c r="P985" s="15"/>
      <c r="Q985" s="15"/>
      <c r="R985" s="15"/>
      <c r="S985" s="15"/>
      <c r="T985" s="15"/>
      <c r="U985" s="15"/>
      <c r="V985" s="15"/>
      <c r="W985" s="15"/>
      <c r="X985" s="15"/>
      <c r="Y985" s="15"/>
      <c r="Z985" s="15"/>
    </row>
    <row r="986" spans="1:26" ht="13.5" customHeight="1" x14ac:dyDescent="0.25">
      <c r="A986" s="44"/>
      <c r="B986" s="44"/>
      <c r="C986" s="44"/>
      <c r="D986" s="45"/>
      <c r="E986" s="46"/>
      <c r="F986" s="15"/>
      <c r="G986" s="15"/>
      <c r="H986" s="44"/>
      <c r="J986" s="46"/>
      <c r="K986" s="52"/>
      <c r="L986" s="15"/>
      <c r="M986" s="15"/>
      <c r="N986" s="15"/>
      <c r="O986" s="15"/>
      <c r="P986" s="15"/>
      <c r="Q986" s="15"/>
      <c r="R986" s="15"/>
      <c r="S986" s="15"/>
      <c r="T986" s="15"/>
      <c r="U986" s="15"/>
      <c r="V986" s="15"/>
      <c r="W986" s="15"/>
      <c r="X986" s="15"/>
      <c r="Y986" s="15"/>
      <c r="Z986" s="15"/>
    </row>
    <row r="987" spans="1:26" ht="13.5" customHeight="1" x14ac:dyDescent="0.25">
      <c r="A987" s="44"/>
      <c r="B987" s="44"/>
      <c r="C987" s="44"/>
      <c r="D987" s="45"/>
      <c r="E987" s="46"/>
      <c r="F987" s="15"/>
      <c r="G987" s="15"/>
      <c r="H987" s="44"/>
      <c r="J987" s="46"/>
      <c r="K987" s="52"/>
      <c r="L987" s="15"/>
      <c r="M987" s="15"/>
      <c r="N987" s="15"/>
      <c r="O987" s="15"/>
      <c r="P987" s="15"/>
      <c r="Q987" s="15"/>
      <c r="R987" s="15"/>
      <c r="S987" s="15"/>
      <c r="T987" s="15"/>
      <c r="U987" s="15"/>
      <c r="V987" s="15"/>
      <c r="W987" s="15"/>
      <c r="X987" s="15"/>
      <c r="Y987" s="15"/>
      <c r="Z987" s="15"/>
    </row>
    <row r="988" spans="1:26" ht="13.5" customHeight="1" x14ac:dyDescent="0.25">
      <c r="A988" s="44"/>
      <c r="B988" s="44"/>
      <c r="C988" s="44"/>
      <c r="D988" s="45"/>
      <c r="E988" s="46"/>
      <c r="F988" s="15"/>
      <c r="G988" s="15"/>
      <c r="H988" s="44"/>
      <c r="J988" s="46"/>
      <c r="K988" s="52"/>
      <c r="L988" s="15"/>
      <c r="M988" s="15"/>
      <c r="N988" s="15"/>
      <c r="O988" s="15"/>
      <c r="P988" s="15"/>
      <c r="Q988" s="15"/>
      <c r="R988" s="15"/>
      <c r="S988" s="15"/>
      <c r="T988" s="15"/>
      <c r="U988" s="15"/>
      <c r="V988" s="15"/>
      <c r="W988" s="15"/>
      <c r="X988" s="15"/>
      <c r="Y988" s="15"/>
      <c r="Z988" s="15"/>
    </row>
    <row r="989" spans="1:26" ht="13.5" customHeight="1" x14ac:dyDescent="0.25">
      <c r="A989" s="44"/>
      <c r="B989" s="44"/>
      <c r="C989" s="44"/>
      <c r="D989" s="45"/>
      <c r="E989" s="46"/>
      <c r="F989" s="15"/>
      <c r="G989" s="15"/>
      <c r="H989" s="44"/>
      <c r="J989" s="46"/>
      <c r="K989" s="52"/>
      <c r="L989" s="15"/>
      <c r="M989" s="15"/>
      <c r="N989" s="15"/>
      <c r="O989" s="15"/>
      <c r="P989" s="15"/>
      <c r="Q989" s="15"/>
      <c r="R989" s="15"/>
      <c r="S989" s="15"/>
      <c r="T989" s="15"/>
      <c r="U989" s="15"/>
      <c r="V989" s="15"/>
      <c r="W989" s="15"/>
      <c r="X989" s="15"/>
      <c r="Y989" s="15"/>
      <c r="Z989" s="15"/>
    </row>
    <row r="990" spans="1:26" ht="13.5" customHeight="1" x14ac:dyDescent="0.25">
      <c r="A990" s="44"/>
      <c r="B990" s="44"/>
      <c r="C990" s="44"/>
      <c r="D990" s="45"/>
      <c r="E990" s="46"/>
      <c r="F990" s="15"/>
      <c r="G990" s="15"/>
      <c r="H990" s="44"/>
      <c r="J990" s="46"/>
      <c r="K990" s="52"/>
      <c r="L990" s="15"/>
      <c r="M990" s="15"/>
      <c r="N990" s="15"/>
      <c r="O990" s="15"/>
      <c r="P990" s="15"/>
      <c r="Q990" s="15"/>
      <c r="R990" s="15"/>
      <c r="S990" s="15"/>
      <c r="T990" s="15"/>
      <c r="U990" s="15"/>
      <c r="V990" s="15"/>
      <c r="W990" s="15"/>
      <c r="X990" s="15"/>
      <c r="Y990" s="15"/>
      <c r="Z990" s="15"/>
    </row>
    <row r="991" spans="1:26" ht="13.5" customHeight="1" x14ac:dyDescent="0.25">
      <c r="A991" s="44"/>
      <c r="B991" s="44"/>
      <c r="C991" s="44"/>
      <c r="D991" s="45"/>
      <c r="E991" s="46"/>
      <c r="F991" s="15"/>
      <c r="G991" s="15"/>
      <c r="H991" s="44"/>
      <c r="J991" s="46"/>
      <c r="K991" s="52"/>
      <c r="L991" s="15"/>
      <c r="M991" s="15"/>
      <c r="N991" s="15"/>
      <c r="O991" s="15"/>
      <c r="P991" s="15"/>
      <c r="Q991" s="15"/>
      <c r="R991" s="15"/>
      <c r="S991" s="15"/>
      <c r="T991" s="15"/>
      <c r="U991" s="15"/>
      <c r="V991" s="15"/>
      <c r="W991" s="15"/>
      <c r="X991" s="15"/>
      <c r="Y991" s="15"/>
      <c r="Z991" s="15"/>
    </row>
    <row r="992" spans="1:26" ht="13.5" customHeight="1" x14ac:dyDescent="0.25">
      <c r="A992" s="44"/>
      <c r="B992" s="44"/>
      <c r="C992" s="44"/>
      <c r="D992" s="45"/>
      <c r="E992" s="46"/>
      <c r="F992" s="15"/>
      <c r="G992" s="15"/>
      <c r="H992" s="44"/>
      <c r="J992" s="46"/>
      <c r="K992" s="52"/>
      <c r="L992" s="15"/>
      <c r="M992" s="15"/>
      <c r="N992" s="15"/>
      <c r="O992" s="15"/>
      <c r="P992" s="15"/>
      <c r="Q992" s="15"/>
      <c r="R992" s="15"/>
      <c r="S992" s="15"/>
      <c r="T992" s="15"/>
      <c r="U992" s="15"/>
      <c r="V992" s="15"/>
      <c r="W992" s="15"/>
      <c r="X992" s="15"/>
      <c r="Y992" s="15"/>
      <c r="Z992" s="15"/>
    </row>
    <row r="993" spans="1:26" ht="13.5" customHeight="1" x14ac:dyDescent="0.25">
      <c r="A993" s="44"/>
      <c r="B993" s="44"/>
      <c r="C993" s="44"/>
      <c r="D993" s="45"/>
      <c r="E993" s="46"/>
      <c r="F993" s="15"/>
      <c r="G993" s="15"/>
      <c r="H993" s="44"/>
      <c r="J993" s="46"/>
      <c r="K993" s="52"/>
      <c r="L993" s="15"/>
      <c r="M993" s="15"/>
      <c r="N993" s="15"/>
      <c r="O993" s="15"/>
      <c r="P993" s="15"/>
      <c r="Q993" s="15"/>
      <c r="R993" s="15"/>
      <c r="S993" s="15"/>
      <c r="T993" s="15"/>
      <c r="U993" s="15"/>
      <c r="V993" s="15"/>
      <c r="W993" s="15"/>
      <c r="X993" s="15"/>
      <c r="Y993" s="15"/>
      <c r="Z993" s="15"/>
    </row>
    <row r="994" spans="1:26" ht="13.5" customHeight="1" x14ac:dyDescent="0.25">
      <c r="A994" s="44"/>
      <c r="B994" s="44"/>
      <c r="C994" s="44"/>
      <c r="D994" s="45"/>
      <c r="E994" s="46"/>
      <c r="F994" s="15"/>
      <c r="G994" s="15"/>
      <c r="H994" s="44"/>
      <c r="J994" s="46"/>
      <c r="K994" s="52"/>
      <c r="L994" s="15"/>
      <c r="M994" s="15"/>
      <c r="N994" s="15"/>
      <c r="O994" s="15"/>
      <c r="P994" s="15"/>
      <c r="Q994" s="15"/>
      <c r="R994" s="15"/>
      <c r="S994" s="15"/>
      <c r="T994" s="15"/>
      <c r="U994" s="15"/>
      <c r="V994" s="15"/>
      <c r="W994" s="15"/>
      <c r="X994" s="15"/>
      <c r="Y994" s="15"/>
      <c r="Z994" s="15"/>
    </row>
    <row r="995" spans="1:26" ht="13.5" customHeight="1" x14ac:dyDescent="0.25">
      <c r="A995" s="44"/>
      <c r="B995" s="44"/>
      <c r="C995" s="44"/>
      <c r="D995" s="45"/>
      <c r="E995" s="46"/>
      <c r="F995" s="15"/>
      <c r="G995" s="15"/>
      <c r="H995" s="44"/>
      <c r="J995" s="46"/>
      <c r="K995" s="52"/>
      <c r="L995" s="15"/>
      <c r="M995" s="15"/>
      <c r="N995" s="15"/>
      <c r="O995" s="15"/>
      <c r="P995" s="15"/>
      <c r="Q995" s="15"/>
      <c r="R995" s="15"/>
      <c r="S995" s="15"/>
      <c r="T995" s="15"/>
      <c r="U995" s="15"/>
      <c r="V995" s="15"/>
      <c r="W995" s="15"/>
      <c r="X995" s="15"/>
      <c r="Y995" s="15"/>
      <c r="Z995" s="15"/>
    </row>
    <row r="996" spans="1:26" ht="13.5" customHeight="1" x14ac:dyDescent="0.25">
      <c r="A996" s="44"/>
      <c r="B996" s="44"/>
      <c r="C996" s="44"/>
      <c r="D996" s="45"/>
      <c r="E996" s="46"/>
      <c r="F996" s="15"/>
      <c r="G996" s="15"/>
      <c r="H996" s="44"/>
      <c r="J996" s="46"/>
      <c r="K996" s="52"/>
      <c r="L996" s="15"/>
      <c r="M996" s="15"/>
      <c r="N996" s="15"/>
      <c r="O996" s="15"/>
      <c r="P996" s="15"/>
      <c r="Q996" s="15"/>
      <c r="R996" s="15"/>
      <c r="S996" s="15"/>
      <c r="T996" s="15"/>
      <c r="U996" s="15"/>
      <c r="V996" s="15"/>
      <c r="W996" s="15"/>
      <c r="X996" s="15"/>
      <c r="Y996" s="15"/>
      <c r="Z996" s="15"/>
    </row>
    <row r="997" spans="1:26" ht="13.5" customHeight="1" x14ac:dyDescent="0.25">
      <c r="A997" s="44"/>
      <c r="B997" s="44"/>
      <c r="C997" s="44"/>
      <c r="D997" s="45"/>
      <c r="E997" s="46"/>
      <c r="F997" s="15"/>
      <c r="G997" s="15"/>
      <c r="H997" s="44"/>
      <c r="J997" s="46"/>
      <c r="K997" s="52"/>
      <c r="L997" s="15"/>
      <c r="M997" s="15"/>
      <c r="N997" s="15"/>
      <c r="O997" s="15"/>
      <c r="P997" s="15"/>
      <c r="Q997" s="15"/>
      <c r="R997" s="15"/>
      <c r="S997" s="15"/>
      <c r="T997" s="15"/>
      <c r="U997" s="15"/>
      <c r="V997" s="15"/>
      <c r="W997" s="15"/>
      <c r="X997" s="15"/>
      <c r="Y997" s="15"/>
      <c r="Z997" s="15"/>
    </row>
    <row r="998" spans="1:26" ht="13.5" customHeight="1" x14ac:dyDescent="0.25">
      <c r="A998" s="44"/>
      <c r="B998" s="44"/>
      <c r="C998" s="44"/>
      <c r="D998" s="45"/>
      <c r="E998" s="46"/>
      <c r="F998" s="15"/>
      <c r="G998" s="15"/>
      <c r="H998" s="44"/>
      <c r="J998" s="46"/>
      <c r="K998" s="52"/>
      <c r="L998" s="15"/>
      <c r="M998" s="15"/>
      <c r="N998" s="15"/>
      <c r="O998" s="15"/>
      <c r="P998" s="15"/>
      <c r="Q998" s="15"/>
      <c r="R998" s="15"/>
      <c r="S998" s="15"/>
      <c r="T998" s="15"/>
      <c r="U998" s="15"/>
      <c r="V998" s="15"/>
      <c r="W998" s="15"/>
      <c r="X998" s="15"/>
      <c r="Y998" s="15"/>
      <c r="Z998" s="15"/>
    </row>
    <row r="999" spans="1:26" ht="13.5" customHeight="1" x14ac:dyDescent="0.25">
      <c r="A999" s="44"/>
      <c r="B999" s="44"/>
      <c r="C999" s="44"/>
      <c r="D999" s="45"/>
      <c r="E999" s="46"/>
      <c r="F999" s="15"/>
      <c r="G999" s="15"/>
      <c r="H999" s="44"/>
      <c r="J999" s="46"/>
      <c r="K999" s="52"/>
      <c r="L999" s="15"/>
      <c r="M999" s="15"/>
      <c r="N999" s="15"/>
      <c r="O999" s="15"/>
      <c r="P999" s="15"/>
      <c r="Q999" s="15"/>
      <c r="R999" s="15"/>
      <c r="S999" s="15"/>
      <c r="T999" s="15"/>
      <c r="U999" s="15"/>
      <c r="V999" s="15"/>
      <c r="W999" s="15"/>
      <c r="X999" s="15"/>
      <c r="Y999" s="15"/>
      <c r="Z999" s="15"/>
    </row>
    <row r="1000" spans="1:26" ht="13.5" customHeight="1" x14ac:dyDescent="0.25">
      <c r="A1000" s="44"/>
      <c r="B1000" s="44"/>
      <c r="C1000" s="44"/>
      <c r="D1000" s="45"/>
      <c r="E1000" s="46"/>
      <c r="F1000" s="15"/>
      <c r="G1000" s="15"/>
      <c r="H1000" s="44"/>
      <c r="J1000" s="46"/>
      <c r="K1000" s="52"/>
      <c r="L1000" s="15"/>
      <c r="M1000" s="15"/>
      <c r="N1000" s="15"/>
      <c r="O1000" s="15"/>
      <c r="P1000" s="15"/>
      <c r="Q1000" s="15"/>
      <c r="R1000" s="15"/>
      <c r="S1000" s="15"/>
      <c r="T1000" s="15"/>
      <c r="U1000" s="15"/>
      <c r="V1000" s="15"/>
      <c r="W1000" s="15"/>
      <c r="X1000" s="15"/>
      <c r="Y1000" s="15"/>
      <c r="Z1000" s="15"/>
    </row>
  </sheetData>
  <autoFilter ref="A1:K133">
    <filterColumn colId="1">
      <filters>
        <filter val="Open"/>
      </filters>
    </filterColumn>
  </autoFilter>
  <hyperlinks>
    <hyperlink ref="I2" r:id="rId1" display="http://screencast.com/t/0ZSUFfHFBgiX"/>
    <hyperlink ref="I4" r:id="rId2" display="http://screencast.com/t/9s0txjyz2ph"/>
    <hyperlink ref="I5" r:id="rId3" display="http://screencast.com/t/X5JIAW1yt9"/>
    <hyperlink ref="I6" r:id="rId4" display="http://screencast.com/t/p3ys1OgKaY"/>
    <hyperlink ref="I7" r:id="rId5" display="http://screencast.com/t/loN692ts1S"/>
    <hyperlink ref="I8" r:id="rId6" display="http://screencast.com/t/LnutQ4f2tXW"/>
    <hyperlink ref="I10" r:id="rId7" display="http://screencast.com/t/VNcGPVCNKEx"/>
    <hyperlink ref="I11" r:id="rId8" display="http://screencast.com/t/qq8yAYjw1"/>
    <hyperlink ref="I12" r:id="rId9" display="http://screencast.com/t/wmDrmfsORhO"/>
    <hyperlink ref="I13" r:id="rId10" display="http://screencast.com/t/aMQfMpfBlBe"/>
    <hyperlink ref="I14" r:id="rId11" display="http://screencast.com/t/5nbUfFGJnzx"/>
    <hyperlink ref="I16" r:id="rId12" display="http://screencast.com/t/rowRgaFJY1Q"/>
    <hyperlink ref="I17" r:id="rId13" display="http://screencast.com/t/F2nCv1npocB2"/>
    <hyperlink ref="I18" r:id="rId14" display="http://screencast.com/t/nDgcqREb"/>
    <hyperlink ref="I19" r:id="rId15" display="http://screencast.com/t/IGKzduBIjYG"/>
    <hyperlink ref="I20" r:id="rId16" display="http://screencast.com/t/13SK5wLM"/>
    <hyperlink ref="I21" r:id="rId17" display="http://screencast.com/t/6SpiV564RI"/>
    <hyperlink ref="I23" r:id="rId18" display="http://screencast.com/t/ktEqagU5N"/>
    <hyperlink ref="I24" r:id="rId19" display="http://screencast.com/t/J6GtA8DcBf"/>
    <hyperlink ref="I26" r:id="rId20" display="http://screencast.com/t/rRdzHEvMY"/>
    <hyperlink ref="I27" r:id="rId21" display="http://screencast.com/t/UXBBpJRUMzyw"/>
    <hyperlink ref="I30" r:id="rId22" display="http://screencast.com/t/h8xGYg4jtP"/>
    <hyperlink ref="I31" r:id="rId23" display="http://screencast.com/t/yGiTCutftx"/>
    <hyperlink ref="I32" r:id="rId24" display="http://screencast.com/t/IcvUFdFrmcdK"/>
    <hyperlink ref="I33" r:id="rId25" display="http://screencast.com/t/x7x7monJCp2"/>
    <hyperlink ref="I34" r:id="rId26" display="http://screencast.com/t/WyRfOQJFQlk"/>
    <hyperlink ref="I35" r:id="rId27" display="http://screencast.com/t/hvWZFXMU7"/>
    <hyperlink ref="I36" r:id="rId28" display="http://screencast.com/t/f21rTznJY"/>
    <hyperlink ref="I37" r:id="rId29" display="http://screencast.com/t/Twl31kvaaX8"/>
    <hyperlink ref="I38" r:id="rId30" display="http://screencast.com/t/ULNY1fLDFHs"/>
    <hyperlink ref="I39" r:id="rId31" display="http://screencast.com/t/mfFAeEp0"/>
    <hyperlink ref="I40" r:id="rId32" display="http://screencast.com/t/PjoFqtjOlQhu"/>
    <hyperlink ref="I41" r:id="rId33" display="http://screencast.com/t/ajoxmnRlPMO"/>
    <hyperlink ref="I42" r:id="rId34" display="http://screencast.com/t/w8cchUESFHaV"/>
    <hyperlink ref="I43" r:id="rId35" display="http://screencast.com/t/1ImeRmuSg"/>
    <hyperlink ref="I45" r:id="rId36" display="http://screencast.com/t/60QsL7sSBmD"/>
    <hyperlink ref="I46" r:id="rId37" display="http://screencast.com/t/C7TwiXpld5"/>
    <hyperlink ref="I49" r:id="rId38" display="http://screencast.com/t/rw7mKNruCU4F"/>
    <hyperlink ref="I50" r:id="rId39" display="http://screencast.com/t/FTm7xlGhGTe"/>
    <hyperlink ref="I51" r:id="rId40" display="http://screencast.com/t/uuS1nv9zRoKV"/>
    <hyperlink ref="I52" r:id="rId41" display="http://screencast.com/t/cpIS2Nm6"/>
    <hyperlink ref="I53" r:id="rId42" display="http://screencast.com/t/42Qt1GZmKuVH"/>
    <hyperlink ref="I54" r:id="rId43" display="http://screencast.com/t/4s6lgzlI"/>
    <hyperlink ref="I55" r:id="rId44" display="http://screencast.com/t/vi6RLWCFRGs"/>
    <hyperlink ref="I61" r:id="rId45" display="http://screencast.com/t/rwvYrBBY7"/>
    <hyperlink ref="I65" r:id="rId46"/>
    <hyperlink ref="I66" r:id="rId47"/>
    <hyperlink ref="I67" r:id="rId48"/>
    <hyperlink ref="I68" r:id="rId49"/>
    <hyperlink ref="I69" r:id="rId50"/>
    <hyperlink ref="I78" r:id="rId51"/>
    <hyperlink ref="I79" r:id="rId52"/>
    <hyperlink ref="I80" r:id="rId53"/>
    <hyperlink ref="I82" r:id="rId54"/>
    <hyperlink ref="I83" r:id="rId55"/>
    <hyperlink ref="I84" r:id="rId56"/>
    <hyperlink ref="I85" r:id="rId57"/>
    <hyperlink ref="I86" r:id="rId58"/>
    <hyperlink ref="I87" r:id="rId59"/>
    <hyperlink ref="I88" r:id="rId60"/>
    <hyperlink ref="I91" r:id="rId61"/>
    <hyperlink ref="I92" r:id="rId62"/>
    <hyperlink ref="I93" r:id="rId63"/>
    <hyperlink ref="I94" r:id="rId64"/>
    <hyperlink ref="I95" r:id="rId65"/>
    <hyperlink ref="I96" r:id="rId66"/>
    <hyperlink ref="I97" r:id="rId67"/>
    <hyperlink ref="I98" r:id="rId68"/>
    <hyperlink ref="I99" r:id="rId69"/>
    <hyperlink ref="I102" r:id="rId70"/>
    <hyperlink ref="I104" r:id="rId71"/>
    <hyperlink ref="I105" r:id="rId72"/>
    <hyperlink ref="I106" r:id="rId73"/>
    <hyperlink ref="I107" r:id="rId74"/>
    <hyperlink ref="I100" r:id="rId75"/>
    <hyperlink ref="I108" r:id="rId76"/>
    <hyperlink ref="I113" r:id="rId77"/>
    <hyperlink ref="I112" r:id="rId78"/>
    <hyperlink ref="I115" r:id="rId79"/>
    <hyperlink ref="I114" r:id="rId80"/>
    <hyperlink ref="I110" r:id="rId81"/>
    <hyperlink ref="I116" r:id="rId82"/>
    <hyperlink ref="I117" r:id="rId83"/>
    <hyperlink ref="I118" r:id="rId84"/>
    <hyperlink ref="I119" r:id="rId85"/>
    <hyperlink ref="I121" r:id="rId86"/>
    <hyperlink ref="I122" r:id="rId87"/>
    <hyperlink ref="I123" r:id="rId88"/>
    <hyperlink ref="I124" r:id="rId89"/>
    <hyperlink ref="I126" r:id="rId90"/>
    <hyperlink ref="I127" r:id="rId91"/>
    <hyperlink ref="I128" r:id="rId92"/>
    <hyperlink ref="I129" r:id="rId93"/>
    <hyperlink ref="I130" r:id="rId94"/>
    <hyperlink ref="I131" r:id="rId95"/>
    <hyperlink ref="I132" r:id="rId96"/>
  </hyperlinks>
  <pageMargins left="0.7" right="0.7" top="0.75" bottom="0.75" header="0.3" footer="0.3"/>
  <pageSetup orientation="portrait" r:id="rId9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Defect Matrix</vt:lpstr>
      <vt:lpstr>Defect Sheet</vt:lpstr>
      <vt:lpstr>Excel_BuiltIn__FilterDatabase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Bhavya Gakhar</dc:creator>
  <cp:lastModifiedBy>bhavyagakhar</cp:lastModifiedBy>
  <dcterms:created xsi:type="dcterms:W3CDTF">2015-07-20T12:38:44Z</dcterms:created>
  <dcterms:modified xsi:type="dcterms:W3CDTF">2015-07-22T13:53:50Z</dcterms:modified>
</cp:coreProperties>
</file>